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700" activeTab="3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  <sheet name="KONTROLNA TABLICA" sheetId="9" r:id="rId5"/>
  </sheets>
  <definedNames>
    <definedName name="_xlnm.Print_Titles" localSheetId="4">'KONTROLNA TABLICA'!$5:$6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G8" i="1" l="1"/>
  <c r="G12" i="3" l="1"/>
  <c r="G31" i="3"/>
  <c r="G32" i="3"/>
  <c r="G11" i="3"/>
  <c r="G19" i="3"/>
  <c r="G20" i="3"/>
  <c r="G13" i="3"/>
  <c r="G41" i="3"/>
  <c r="G25" i="3"/>
  <c r="G181" i="3" l="1"/>
  <c r="G153" i="3"/>
  <c r="G149" i="3"/>
  <c r="G146" i="3"/>
  <c r="G227" i="3"/>
  <c r="G226" i="3" s="1"/>
  <c r="G224" i="3"/>
  <c r="G223" i="3" s="1"/>
  <c r="G194" i="3"/>
  <c r="G96" i="3"/>
  <c r="G87" i="3"/>
  <c r="G253" i="3"/>
  <c r="G252" i="3" s="1"/>
  <c r="G247" i="3"/>
  <c r="G246" i="3" s="1"/>
  <c r="G241" i="3"/>
  <c r="G244" i="3"/>
  <c r="G236" i="3"/>
  <c r="G220" i="3"/>
  <c r="G206" i="3"/>
  <c r="G208" i="3"/>
  <c r="G178" i="3"/>
  <c r="G175" i="3"/>
  <c r="G171" i="3"/>
  <c r="G134" i="3"/>
  <c r="G131" i="3"/>
  <c r="G107" i="3"/>
  <c r="G79" i="3"/>
  <c r="F66" i="3"/>
  <c r="F52" i="3"/>
  <c r="F12" i="3"/>
  <c r="G145" i="3" l="1"/>
  <c r="G240" i="3"/>
  <c r="G170" i="3"/>
  <c r="E306" i="7"/>
  <c r="E283" i="7"/>
  <c r="E267" i="7"/>
  <c r="E250" i="7"/>
  <c r="E140" i="7"/>
  <c r="E82" i="7"/>
  <c r="E67" i="7"/>
  <c r="F306" i="7" l="1"/>
  <c r="F314" i="7"/>
  <c r="F315" i="7"/>
  <c r="F307" i="7"/>
  <c r="F312" i="7"/>
  <c r="F310" i="7"/>
  <c r="F308" i="7"/>
  <c r="F283" i="7"/>
  <c r="F291" i="7"/>
  <c r="F292" i="7"/>
  <c r="F284" i="7"/>
  <c r="F289" i="7"/>
  <c r="F287" i="7"/>
  <c r="F285" i="7"/>
  <c r="F277" i="7"/>
  <c r="F278" i="7"/>
  <c r="F279" i="7"/>
  <c r="F250" i="7"/>
  <c r="F251" i="7"/>
  <c r="F258" i="7"/>
  <c r="F259" i="7"/>
  <c r="F256" i="7"/>
  <c r="F254" i="7"/>
  <c r="F252" i="7"/>
  <c r="F231" i="7"/>
  <c r="F227" i="7"/>
  <c r="F202" i="7"/>
  <c r="F207" i="7"/>
  <c r="F205" i="7"/>
  <c r="F203" i="7"/>
  <c r="F162" i="7"/>
  <c r="F171" i="7"/>
  <c r="F168" i="7"/>
  <c r="F163" i="7"/>
  <c r="F140" i="7"/>
  <c r="F141" i="7"/>
  <c r="F156" i="7"/>
  <c r="F150" i="7"/>
  <c r="F144" i="7"/>
  <c r="F142" i="7"/>
  <c r="F67" i="7"/>
  <c r="F68" i="7"/>
  <c r="F69" i="7"/>
  <c r="F71" i="7"/>
  <c r="F47" i="7" l="1"/>
  <c r="E46" i="7"/>
  <c r="F51" i="7"/>
  <c r="F48" i="7"/>
  <c r="F82" i="7"/>
  <c r="F220" i="7" l="1"/>
  <c r="F224" i="7"/>
  <c r="E224" i="7"/>
  <c r="F134" i="7"/>
  <c r="F132" i="7"/>
  <c r="F128" i="7"/>
  <c r="F125" i="7"/>
  <c r="F123" i="7"/>
  <c r="F122" i="7" s="1"/>
  <c r="E123" i="7"/>
  <c r="F116" i="7"/>
  <c r="F110" i="7"/>
  <c r="F107" i="7"/>
  <c r="F106" i="7" l="1"/>
  <c r="F105" i="7" s="1"/>
  <c r="F274" i="7"/>
  <c r="F273" i="7" s="1"/>
  <c r="F272" i="7" s="1"/>
  <c r="E274" i="7"/>
  <c r="E273" i="7" s="1"/>
  <c r="F194" i="7" l="1"/>
  <c r="F193" i="7" s="1"/>
  <c r="E194" i="7"/>
  <c r="F191" i="7"/>
  <c r="E191" i="7"/>
  <c r="F186" i="7"/>
  <c r="F183" i="7"/>
  <c r="F181" i="7"/>
  <c r="F178" i="7"/>
  <c r="E183" i="7"/>
  <c r="E176" i="7" l="1"/>
  <c r="F177" i="7"/>
  <c r="F176" i="7"/>
  <c r="F98" i="7"/>
  <c r="F96" i="7"/>
  <c r="F94" i="7"/>
  <c r="E93" i="7"/>
  <c r="F89" i="7"/>
  <c r="F87" i="7"/>
  <c r="F85" i="7"/>
  <c r="F83" i="7" l="1"/>
  <c r="F93" i="7"/>
  <c r="F269" i="7"/>
  <c r="F268" i="7" s="1"/>
  <c r="F267" i="7" s="1"/>
  <c r="E263" i="7"/>
  <c r="E245" i="7"/>
  <c r="F56" i="7"/>
  <c r="F55" i="7" s="1"/>
  <c r="E55" i="7"/>
  <c r="E39" i="7"/>
  <c r="F41" i="7"/>
  <c r="F40" i="7" s="1"/>
  <c r="F39" i="7" s="1"/>
  <c r="F16" i="7"/>
  <c r="F175" i="7"/>
  <c r="D49" i="9" l="1"/>
  <c r="D44" i="9"/>
  <c r="D41" i="9"/>
  <c r="C41" i="9"/>
  <c r="G210" i="3" l="1"/>
  <c r="G205" i="3" s="1"/>
  <c r="G167" i="3"/>
  <c r="E219" i="7" l="1"/>
  <c r="F161" i="7"/>
  <c r="E161" i="7"/>
  <c r="E218" i="7" l="1"/>
  <c r="E175" i="7" l="1"/>
  <c r="E10" i="7"/>
  <c r="F66" i="7" l="1"/>
  <c r="F238" i="7" l="1"/>
  <c r="G114" i="3" l="1"/>
  <c r="G123" i="3"/>
  <c r="G89" i="3"/>
  <c r="G264" i="7"/>
  <c r="F211" i="7"/>
  <c r="F237" i="7"/>
  <c r="F230" i="7"/>
  <c r="F219" i="7"/>
  <c r="F216" i="7"/>
  <c r="E216" i="7"/>
  <c r="G216" i="7" s="1"/>
  <c r="F214" i="7"/>
  <c r="E214" i="7"/>
  <c r="F212" i="7"/>
  <c r="G239" i="7"/>
  <c r="G215" i="7"/>
  <c r="G217" i="7"/>
  <c r="F173" i="7"/>
  <c r="G197" i="7"/>
  <c r="G200" i="7"/>
  <c r="G174" i="7"/>
  <c r="G162" i="7"/>
  <c r="G160" i="7"/>
  <c r="G138" i="7"/>
  <c r="G120" i="7"/>
  <c r="G102" i="7"/>
  <c r="G65" i="7"/>
  <c r="G78" i="7"/>
  <c r="G75" i="7"/>
  <c r="G214" i="7" l="1"/>
  <c r="F223" i="7"/>
  <c r="F218" i="7"/>
  <c r="G240" i="7"/>
  <c r="G314" i="7"/>
  <c r="F234" i="7"/>
  <c r="F226" i="7"/>
  <c r="F139" i="7"/>
  <c r="F73" i="7"/>
  <c r="F32" i="7"/>
  <c r="F23" i="7"/>
  <c r="F12" i="7"/>
  <c r="G40" i="7"/>
  <c r="G56" i="7"/>
  <c r="G258" i="7"/>
  <c r="G332" i="7"/>
  <c r="F305" i="7"/>
  <c r="G302" i="7"/>
  <c r="G291" i="7"/>
  <c r="F11" i="7" l="1"/>
  <c r="F10" i="7" s="1"/>
  <c r="G297" i="7"/>
  <c r="F295" i="7"/>
  <c r="F266" i="7"/>
  <c r="G268" i="7"/>
  <c r="F282" i="7"/>
  <c r="G307" i="7"/>
  <c r="F81" i="7"/>
  <c r="F121" i="7"/>
  <c r="C32" i="9"/>
  <c r="D15" i="9"/>
  <c r="C15" i="9"/>
  <c r="D38" i="9"/>
  <c r="C38" i="9"/>
  <c r="G284" i="7" l="1"/>
  <c r="F325" i="7"/>
  <c r="F324" i="7"/>
  <c r="F281" i="7"/>
  <c r="F249" i="7"/>
  <c r="D48" i="9"/>
  <c r="C48" i="9"/>
  <c r="E45" i="9"/>
  <c r="E37" i="9"/>
  <c r="E36" i="9"/>
  <c r="D35" i="9"/>
  <c r="C35" i="9"/>
  <c r="E33" i="9"/>
  <c r="C49" i="9"/>
  <c r="E30" i="9"/>
  <c r="D29" i="9"/>
  <c r="E27" i="9"/>
  <c r="E25" i="9"/>
  <c r="E24" i="9"/>
  <c r="D23" i="9"/>
  <c r="C23" i="9"/>
  <c r="E21" i="9"/>
  <c r="E19" i="9"/>
  <c r="C17" i="9"/>
  <c r="D17" i="9"/>
  <c r="E14" i="9"/>
  <c r="E13" i="9"/>
  <c r="D12" i="9"/>
  <c r="C12" i="9"/>
  <c r="G11" i="9"/>
  <c r="F11" i="9"/>
  <c r="E23" i="9" l="1"/>
  <c r="E35" i="9"/>
  <c r="E17" i="9"/>
  <c r="E48" i="9"/>
  <c r="E12" i="9"/>
  <c r="D52" i="9"/>
  <c r="E49" i="9"/>
  <c r="C50" i="9"/>
  <c r="E50" i="9" s="1"/>
  <c r="C29" i="9"/>
  <c r="E29" i="9" s="1"/>
  <c r="E18" i="9"/>
  <c r="E31" i="9"/>
  <c r="C52" i="9" l="1"/>
  <c r="D12" i="5"/>
  <c r="D13" i="5"/>
  <c r="H246" i="3"/>
  <c r="H240" i="3"/>
  <c r="H236" i="3"/>
  <c r="H229" i="3"/>
  <c r="H218" i="3"/>
  <c r="H220" i="3"/>
  <c r="H186" i="3"/>
  <c r="H204" i="3"/>
  <c r="H212" i="3"/>
  <c r="H99" i="3"/>
  <c r="H75" i="3"/>
  <c r="H252" i="3"/>
  <c r="G257" i="3"/>
  <c r="G261" i="3"/>
  <c r="G260" i="3" s="1"/>
  <c r="H260" i="3" s="1"/>
  <c r="G264" i="3"/>
  <c r="G263" i="3" s="1"/>
  <c r="H263" i="3" s="1"/>
  <c r="G268" i="3"/>
  <c r="G267" i="3" s="1"/>
  <c r="G266" i="3" s="1"/>
  <c r="G232" i="3"/>
  <c r="G231" i="3" s="1"/>
  <c r="G222" i="3" s="1"/>
  <c r="G215" i="3"/>
  <c r="G214" i="3" s="1"/>
  <c r="H205" i="3"/>
  <c r="G198" i="3"/>
  <c r="G191" i="3"/>
  <c r="G188" i="3"/>
  <c r="G163" i="3"/>
  <c r="G158" i="3"/>
  <c r="G156" i="3"/>
  <c r="G155" i="3" s="1"/>
  <c r="G141" i="3"/>
  <c r="G139" i="3"/>
  <c r="G129" i="3"/>
  <c r="G94" i="3"/>
  <c r="G92" i="3"/>
  <c r="G85" i="3"/>
  <c r="G84" i="3" s="1"/>
  <c r="G82" i="3"/>
  <c r="G81" i="3" s="1"/>
  <c r="G77" i="3"/>
  <c r="G76" i="3" s="1"/>
  <c r="G72" i="3"/>
  <c r="G70" i="3"/>
  <c r="G68" i="3"/>
  <c r="G37" i="3"/>
  <c r="G36" i="3" s="1"/>
  <c r="G33" i="3"/>
  <c r="G17" i="3"/>
  <c r="G184" i="3"/>
  <c r="G180" i="3" s="1"/>
  <c r="G40" i="3"/>
  <c r="G14" i="3"/>
  <c r="G102" i="3"/>
  <c r="G101" i="3" s="1"/>
  <c r="H54" i="3"/>
  <c r="G250" i="3"/>
  <c r="G249" i="3" s="1"/>
  <c r="H55" i="3"/>
  <c r="H56" i="3"/>
  <c r="H57" i="3"/>
  <c r="H58" i="3"/>
  <c r="G29" i="3"/>
  <c r="G28" i="3" s="1"/>
  <c r="G27" i="3" s="1"/>
  <c r="G24" i="3"/>
  <c r="G128" i="3" l="1"/>
  <c r="H249" i="3"/>
  <c r="G256" i="3"/>
  <c r="G239" i="3" s="1"/>
  <c r="G187" i="3"/>
  <c r="G67" i="3"/>
  <c r="G91" i="3"/>
  <c r="H76" i="3"/>
  <c r="H231" i="3"/>
  <c r="G213" i="3"/>
  <c r="H84" i="3"/>
  <c r="H101" i="3"/>
  <c r="H267" i="3"/>
  <c r="G52" i="3"/>
  <c r="F11" i="1"/>
  <c r="F8" i="1"/>
  <c r="F14" i="1" s="1"/>
  <c r="F30" i="1" s="1"/>
  <c r="G100" i="3" l="1"/>
  <c r="G66" i="3"/>
  <c r="G65" i="3" s="1"/>
  <c r="H256" i="3"/>
  <c r="H19" i="3"/>
  <c r="H13" i="3"/>
  <c r="H36" i="3"/>
  <c r="H24" i="3"/>
  <c r="H32" i="3"/>
  <c r="H41" i="3"/>
  <c r="H67" i="3"/>
  <c r="H180" i="3"/>
  <c r="H187" i="3"/>
  <c r="H91" i="3"/>
  <c r="H223" i="3"/>
  <c r="H230" i="3"/>
  <c r="H155" i="3"/>
  <c r="H226" i="3"/>
  <c r="H128" i="3"/>
  <c r="H81" i="3"/>
  <c r="H74" i="3"/>
  <c r="H214" i="3"/>
  <c r="E173" i="7"/>
  <c r="G173" i="7" s="1"/>
  <c r="F199" i="7"/>
  <c r="G210" i="7"/>
  <c r="G193" i="7"/>
  <c r="G177" i="7"/>
  <c r="G202" i="7"/>
  <c r="G141" i="7"/>
  <c r="G106" i="7"/>
  <c r="G68" i="7"/>
  <c r="G62" i="7"/>
  <c r="G47" i="7"/>
  <c r="G11" i="7"/>
  <c r="G251" i="7"/>
  <c r="E266" i="7"/>
  <c r="G266" i="7" s="1"/>
  <c r="G278" i="7"/>
  <c r="G322" i="7"/>
  <c r="G327" i="7"/>
  <c r="E226" i="7" l="1"/>
  <c r="G226" i="7" s="1"/>
  <c r="G227" i="7"/>
  <c r="G219" i="7"/>
  <c r="G220" i="7"/>
  <c r="G246" i="7"/>
  <c r="E211" i="7"/>
  <c r="E212" i="7"/>
  <c r="G212" i="7" s="1"/>
  <c r="G213" i="7"/>
  <c r="E234" i="7"/>
  <c r="G234" i="7" s="1"/>
  <c r="G235" i="7"/>
  <c r="E223" i="7"/>
  <c r="G223" i="7" s="1"/>
  <c r="G224" i="7"/>
  <c r="E230" i="7"/>
  <c r="G230" i="7" s="1"/>
  <c r="G231" i="7"/>
  <c r="E121" i="7"/>
  <c r="G121" i="7" s="1"/>
  <c r="G122" i="7"/>
  <c r="H52" i="3"/>
  <c r="H53" i="3"/>
  <c r="F27" i="3"/>
  <c r="H28" i="3"/>
  <c r="F222" i="3"/>
  <c r="H222" i="3" s="1"/>
  <c r="C10" i="5"/>
  <c r="H27" i="3" l="1"/>
  <c r="B10" i="5"/>
  <c r="D11" i="5"/>
  <c r="D10" i="5"/>
  <c r="F276" i="7"/>
  <c r="F271" i="7"/>
  <c r="F263" i="7"/>
  <c r="F262" i="7" s="1"/>
  <c r="F245" i="7"/>
  <c r="F244" i="7" s="1"/>
  <c r="F198" i="7"/>
  <c r="F104" i="7"/>
  <c r="F209" i="7"/>
  <c r="F201" i="7"/>
  <c r="F101" i="7"/>
  <c r="F100" i="7" s="1"/>
  <c r="F64" i="7"/>
  <c r="F63" i="7" s="1"/>
  <c r="F61" i="7"/>
  <c r="F60" i="7" s="1"/>
  <c r="F54" i="7"/>
  <c r="F46" i="7"/>
  <c r="F45" i="7" s="1"/>
  <c r="F38" i="7"/>
  <c r="F9" i="7"/>
  <c r="F321" i="7"/>
  <c r="F320" i="7" s="1"/>
  <c r="F319" i="7" l="1"/>
  <c r="F265" i="7"/>
  <c r="F103" i="7"/>
  <c r="F59" i="7"/>
  <c r="F37" i="7"/>
  <c r="F8" i="7"/>
  <c r="F261" i="7"/>
  <c r="F243" i="7"/>
  <c r="F53" i="7"/>
  <c r="F44" i="7"/>
  <c r="E209" i="7"/>
  <c r="G209" i="7" s="1"/>
  <c r="E201" i="7"/>
  <c r="G201" i="7" s="1"/>
  <c r="E198" i="7"/>
  <c r="G198" i="7" s="1"/>
  <c r="G175" i="7"/>
  <c r="G161" i="7"/>
  <c r="E139" i="7"/>
  <c r="G139" i="7" s="1"/>
  <c r="E104" i="7"/>
  <c r="G104" i="7" s="1"/>
  <c r="E100" i="7"/>
  <c r="G100" i="7" s="1"/>
  <c r="E63" i="7"/>
  <c r="G63" i="7" s="1"/>
  <c r="E60" i="7"/>
  <c r="G60" i="7" s="1"/>
  <c r="E66" i="7"/>
  <c r="G66" i="7" s="1"/>
  <c r="E73" i="7"/>
  <c r="G73" i="7" s="1"/>
  <c r="G93" i="7"/>
  <c r="G83" i="7"/>
  <c r="E37" i="7"/>
  <c r="E44" i="7"/>
  <c r="E53" i="7"/>
  <c r="E243" i="7"/>
  <c r="E262" i="7"/>
  <c r="G262" i="7" s="1"/>
  <c r="E276" i="7"/>
  <c r="G276" i="7" s="1"/>
  <c r="E325" i="7"/>
  <c r="G325" i="7" s="1"/>
  <c r="E271" i="7" l="1"/>
  <c r="G273" i="7"/>
  <c r="E237" i="7"/>
  <c r="G237" i="7" s="1"/>
  <c r="G238" i="7"/>
  <c r="E103" i="7"/>
  <c r="F7" i="7"/>
  <c r="F248" i="7"/>
  <c r="F242" i="7" s="1"/>
  <c r="E54" i="7"/>
  <c r="G54" i="7" s="1"/>
  <c r="E81" i="7"/>
  <c r="E261" i="7"/>
  <c r="E248" i="7"/>
  <c r="E249" i="7"/>
  <c r="G249" i="7" s="1"/>
  <c r="E8" i="7"/>
  <c r="E9" i="7"/>
  <c r="G9" i="7" s="1"/>
  <c r="E324" i="7"/>
  <c r="E244" i="7"/>
  <c r="G244" i="7" s="1"/>
  <c r="E38" i="7"/>
  <c r="G38" i="7" s="1"/>
  <c r="E45" i="7"/>
  <c r="G45" i="7" s="1"/>
  <c r="E305" i="7"/>
  <c r="G305" i="7" s="1"/>
  <c r="E295" i="7"/>
  <c r="G295" i="7" s="1"/>
  <c r="E265" i="7" l="1"/>
  <c r="G271" i="7"/>
  <c r="E59" i="7"/>
  <c r="E7" i="7" s="1"/>
  <c r="G81" i="7"/>
  <c r="F4" i="7"/>
  <c r="G4" i="7"/>
  <c r="F31" i="3"/>
  <c r="H12" i="3"/>
  <c r="G44" i="3"/>
  <c r="G23" i="3"/>
  <c r="F44" i="3"/>
  <c r="F40" i="3"/>
  <c r="H40" i="3" s="1"/>
  <c r="F23" i="3"/>
  <c r="H31" i="3" l="1"/>
  <c r="F11" i="3"/>
  <c r="H44" i="3"/>
  <c r="H23" i="3"/>
  <c r="E282" i="7"/>
  <c r="E281" i="7" l="1"/>
  <c r="G282" i="7"/>
  <c r="F8" i="3"/>
  <c r="F239" i="3"/>
  <c r="H239" i="3" s="1"/>
  <c r="F100" i="3"/>
  <c r="H66" i="3"/>
  <c r="F266" i="3"/>
  <c r="H266" i="3" s="1"/>
  <c r="F213" i="3"/>
  <c r="H213" i="3" s="1"/>
  <c r="F65" i="3" l="1"/>
  <c r="H100" i="3"/>
  <c r="E320" i="7"/>
  <c r="G323" i="7"/>
  <c r="G238" i="3"/>
  <c r="F238" i="3"/>
  <c r="E319" i="7" l="1"/>
  <c r="E242" i="7" s="1"/>
  <c r="E4" i="7" s="1"/>
  <c r="G320" i="7"/>
  <c r="H62" i="3"/>
  <c r="F62" i="3"/>
  <c r="G62" i="3"/>
</calcChain>
</file>

<file path=xl/sharedStrings.xml><?xml version="1.0" encoding="utf-8"?>
<sst xmlns="http://schemas.openxmlformats.org/spreadsheetml/2006/main" count="765" uniqueCount="252">
  <si>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</si>
  <si>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</si>
  <si>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</si>
  <si>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</si>
  <si>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</si>
  <si>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</si>
  <si>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</si>
  <si>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</si>
  <si>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</si>
  <si>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</si>
  <si>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</si>
  <si>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</si>
  <si>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</si>
  <si>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</si>
  <si>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</si>
  <si>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</si>
  <si>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</si>
  <si>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</si>
  <si>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</si>
  <si>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</si>
  <si>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</si>
  <si>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</si>
  <si>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</si>
  <si>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</si>
  <si>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</si>
  <si>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</si>
  <si>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</si>
  <si>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</si>
  <si>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</si>
  <si>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</si>
  <si>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</si>
  <si>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</si>
  <si>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</si>
  <si>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</si>
  <si>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</si>
  <si>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</si>
  <si>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</si>
  <si>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</si>
  <si>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</si>
  <si>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</si>
  <si>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Prihodi od imovine</t>
  </si>
  <si>
    <t>Prihodi od upravnih i administrativnih pristojbi, pristojbi po posebnim propisima i naknada</t>
  </si>
  <si>
    <t>Kazne, upravne mjere i ostali prihodi</t>
  </si>
  <si>
    <t>Financijski rashodi</t>
  </si>
  <si>
    <t>Naknade građanima i kućanstvima na temelju osiguranja i druge naknade</t>
  </si>
  <si>
    <t>Rashodi za dodatna ulaganja na nefinancijskoj imovini</t>
  </si>
  <si>
    <t xml:space="preserve">Prihodi od prodaje proizvoda i robe te pruženih usluga, prihodi od donacija </t>
  </si>
  <si>
    <t>09 Obrazovanje</t>
  </si>
  <si>
    <t>0912 Osnovno obrazovanje</t>
  </si>
  <si>
    <t>096 Dodatne usluge u obrazovanju</t>
  </si>
  <si>
    <t>Prihodi za posebne namjene</t>
  </si>
  <si>
    <t>Pomoći</t>
  </si>
  <si>
    <t>Vlastiti prihodi</t>
  </si>
  <si>
    <t>Donacije</t>
  </si>
  <si>
    <t>EUR</t>
  </si>
  <si>
    <t>HZZ PRIPRAVNIK</t>
  </si>
  <si>
    <t>EU</t>
  </si>
  <si>
    <t>Aktivnost 1012-01</t>
  </si>
  <si>
    <t xml:space="preserve"> Materijalni rashodi škola</t>
  </si>
  <si>
    <t xml:space="preserve">Aktivnost 1012-02 </t>
  </si>
  <si>
    <t>Financijski rashodi škola</t>
  </si>
  <si>
    <t xml:space="preserve">Kapitalni projekt 1012-03 </t>
  </si>
  <si>
    <t>Opremanje škola</t>
  </si>
  <si>
    <t>Kapitalni projekt 1012-04</t>
  </si>
  <si>
    <t>Rashodi za dodatna ulaganja na školama</t>
  </si>
  <si>
    <t>Aktivnost 1012-09</t>
  </si>
  <si>
    <t>Vlastiti i namjenski prihodi škola - rashodi za zaposlene</t>
  </si>
  <si>
    <t>Aktivnost 1012-10</t>
  </si>
  <si>
    <t>Vlastiti i namjenski prihodi škola - materijalni rashodi</t>
  </si>
  <si>
    <t>Aktivnost 1012-11</t>
  </si>
  <si>
    <t>Vlastiti i namjenski prihodi škola - financijski rashodi</t>
  </si>
  <si>
    <t>Aktivnost 1012-12</t>
  </si>
  <si>
    <t>Vlastiti i namjenski prihodi škola - opremanje škola</t>
  </si>
  <si>
    <t>PROGRAM 1013</t>
  </si>
  <si>
    <t>Izvanstandardni progami u školama</t>
  </si>
  <si>
    <t>Aktivnost 1013-04</t>
  </si>
  <si>
    <t>Aktivnost 1013-06</t>
  </si>
  <si>
    <t>Produženi boravak</t>
  </si>
  <si>
    <t>Aktivnost 1013-07</t>
  </si>
  <si>
    <t>Aktivnost 1013-13</t>
  </si>
  <si>
    <t>Aktivnost 1013-14</t>
  </si>
  <si>
    <t>Aktivnost 1013-16</t>
  </si>
  <si>
    <t>Potpora stručnim službama osnovnih škola - logoped</t>
  </si>
  <si>
    <t>Aktivnost 1013-18</t>
  </si>
  <si>
    <t>Centar DaR</t>
  </si>
  <si>
    <t>Izvor financiranja 57</t>
  </si>
  <si>
    <t>Izvor financiranja 11</t>
  </si>
  <si>
    <t>Izvor financiranja 31</t>
  </si>
  <si>
    <t xml:space="preserve">Vlastiti prihodi </t>
  </si>
  <si>
    <t>Izvor financiranja 41</t>
  </si>
  <si>
    <t>Izvor financiranja 6103</t>
  </si>
  <si>
    <t>Vlastiti izvori</t>
  </si>
  <si>
    <t>Višak prihoda poslovanja</t>
  </si>
  <si>
    <t>Vlastiti prihodi - višak</t>
  </si>
  <si>
    <t>Prihodi za posebne namjene - višak</t>
  </si>
  <si>
    <t>Pomoći - višak</t>
  </si>
  <si>
    <t>HZZ PRIPRAVNIK - višak</t>
  </si>
  <si>
    <t>Donacije - višak</t>
  </si>
  <si>
    <t>Pomoći MZO rashodi za zaposlene</t>
  </si>
  <si>
    <t>Izvor financiranja 92530</t>
  </si>
  <si>
    <t>Pomoćnici u nastavi - Škola puna mogućnosti 6</t>
  </si>
  <si>
    <t>Izvor financiranja 5402</t>
  </si>
  <si>
    <t>Financiranje nabave drugih obrazovnih materijala - radne bilježnice</t>
  </si>
  <si>
    <t>Materijalni rashodi - prijevoz</t>
  </si>
  <si>
    <t>31-COP</t>
  </si>
  <si>
    <t>31-MENTORSTVA</t>
  </si>
  <si>
    <t>32-PRIJEVOZ DJELATNIKA COP</t>
  </si>
  <si>
    <t>32-NAKNADA INVALIDI</t>
  </si>
  <si>
    <t>32-ISLAMSKI VJERONAUK</t>
  </si>
  <si>
    <t>Prihodi za posebne namjene - školska kuhinja</t>
  </si>
  <si>
    <t>Izvor financiranja 9231</t>
  </si>
  <si>
    <t>Izvor financiranja 9241</t>
  </si>
  <si>
    <t>MZO lektira</t>
  </si>
  <si>
    <t>MZO udžbenici</t>
  </si>
  <si>
    <t>Izvor financiranja 9257</t>
  </si>
  <si>
    <t>Rashodi za zaposlene (pripravnica razlika za osnovicu)</t>
  </si>
  <si>
    <t>Rashodi za zaposlene (dar u naravi, pripravnica razlika za osnovicu)</t>
  </si>
  <si>
    <t>Rashodi za zaposlene voditelje ŠSD</t>
  </si>
  <si>
    <t>Izvor financiranja 926103</t>
  </si>
  <si>
    <t>Naknade građanima i kućanstvima na temelju osiguranja i druge naknade (radne bilježnice)</t>
  </si>
  <si>
    <t xml:space="preserve">Prihodi za posebne namjene </t>
  </si>
  <si>
    <t>EUR*</t>
  </si>
  <si>
    <t xml:space="preserve">PROGRAM 1012 </t>
  </si>
  <si>
    <t>Osnovnoškolsko obrazovanje</t>
  </si>
  <si>
    <t>PROJEKTI</t>
  </si>
  <si>
    <t>Ostale tekuće donacije u naravi</t>
  </si>
  <si>
    <t>Izvor financiranja 925401</t>
  </si>
  <si>
    <t>Projekti</t>
  </si>
  <si>
    <t>Projekti - višak</t>
  </si>
  <si>
    <t xml:space="preserve"> Procjena 2005.</t>
  </si>
  <si>
    <t xml:space="preserve"> Procjena 2006.</t>
  </si>
  <si>
    <t>Oznaka IF</t>
  </si>
  <si>
    <t>RASHODI</t>
  </si>
  <si>
    <t>3</t>
  </si>
  <si>
    <t>Izvršenje prethodne godine</t>
  </si>
  <si>
    <t>Plan tekuće godine</t>
  </si>
  <si>
    <t>Izvršenje tekuće godine</t>
  </si>
  <si>
    <t>Indeks</t>
  </si>
  <si>
    <t>5=4/3*100</t>
  </si>
  <si>
    <t>Naziv</t>
  </si>
  <si>
    <t xml:space="preserve">Izvršenje tekuće godine </t>
  </si>
  <si>
    <t>4=3/2*100</t>
  </si>
  <si>
    <t>POM PROR KORISNICIMA IZ PRORAČUNA KOJI IM NIJE NADLEŽAN</t>
  </si>
  <si>
    <t>TEK POM PROR KORISNICIMA IZ PRORAČUNA KOJI IM NIJE NADLEŽAN</t>
  </si>
  <si>
    <t>KAPITALNE POM PROR KORISNICIMA IZ PRORAČUNA KOJI IM NIJE NADLEŽAN</t>
  </si>
  <si>
    <t>PRIJENOSI IZMEĐU PROR KORISNIKA ISTOG PRORAČUNA</t>
  </si>
  <si>
    <t>TEKUĆI PRIJENOSI IZMEĐU PROR KORISNIKA ISTOG PRORAČUNA</t>
  </si>
  <si>
    <t>Skupina/podskupina/odjeljak</t>
  </si>
  <si>
    <t>TEKUĆI PRIJENOSI IZMEĐU PROR KORISNIKA ISTOG PRORAČUNA TEMELJEM PRIJENOSA EU SREDSTAVA</t>
  </si>
  <si>
    <t>PRIHODI OD FINANCIJSKE IMOVINE</t>
  </si>
  <si>
    <t>KAMATE NA OROČENA SREDSTVA I DEPOZITE PO VIĐENJU</t>
  </si>
  <si>
    <t>PRIHODI PO POSEBNIM PROPISIMA</t>
  </si>
  <si>
    <t>OSTALI NESPOMENUTI PRIHODI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</si>
  <si>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</si>
  <si>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</si>
  <si>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</si>
  <si>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</si>
  <si>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</si>
  <si>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</si>
  <si>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ZA FINANCIRANJE RASHODA POSLOVANJA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</si>
  <si>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</si>
  <si>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</si>
  <si>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</si>
  <si>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</si>
  <si>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</si>
  <si>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</si>
  <si>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</si>
  <si>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</si>
  <si>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</si>
  <si>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</si>
  <si>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</si>
  <si>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TROŠKOVI</t>
  </si>
  <si>
    <t>MATERIJAL I SIROVINE</t>
  </si>
  <si>
    <t>ENERGIJA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</si>
  <si>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</si>
  <si>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</si>
  <si>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</si>
  <si>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</si>
  <si>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</si>
  <si>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</si>
  <si>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</si>
  <si>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</si>
  <si>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</si>
  <si>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</si>
  <si>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</si>
  <si>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</si>
  <si>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</si>
  <si>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NAKNADE TROŠKOVA OSOBAMA IZVAN RADNOG ODNOSA</t>
  </si>
  <si>
    <t>SLUŽBENA, RADNA I ZAŠTITNA ODJEĆA I OBUĆA</t>
  </si>
  <si>
    <t>ZDRAVSTVENE I VETERINARSKE USLUGE</t>
  </si>
  <si>
    <t>NAKNADE ZA RAD PREDSTAVNIČKIH I IZVRŠNIH TIJELA, POVJERENSTAVA I SLIČNO</t>
  </si>
  <si>
    <t>PRISTOJBE I NAKNADE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</si>
  <si>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</si>
  <si>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</si>
  <si>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</si>
  <si>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</si>
  <si>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</si>
  <si>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</si>
  <si>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>POSTROJENJA I OPREMA</t>
  </si>
  <si>
    <t>UREDSKA OPREMA I NAMJEŠTAJ</t>
  </si>
  <si>
    <t>UREĐAJI, STROJEVI I OPREMA ZA OSTALE NAMJENE</t>
  </si>
  <si>
    <t>OPREMA ZA ODRŽAVANJE I ZAŠTITU</t>
  </si>
  <si>
    <t>KNJIGE, UMJETNIČKA DJELA I OSTALE IZLOŽBENE VRIJEDNOSTI</t>
  </si>
  <si>
    <t>KNJIGE</t>
  </si>
  <si>
    <t>DODATNA ULAGANJA NA GRAĐEVINSKIM OBJEKTIMA</t>
  </si>
  <si>
    <t>Tekući plan</t>
  </si>
  <si>
    <t>4</t>
  </si>
  <si>
    <t>PREGLED UKUPNIH PRIHODA I RASHODA</t>
  </si>
  <si>
    <t>PO IZVORIMA FINANCIRANJA</t>
  </si>
  <si>
    <t>Naziv izvora financiranja</t>
  </si>
  <si>
    <t>INDEKS (3/2*100)</t>
  </si>
  <si>
    <t>OPĆI PRIHODI I PRIMICI</t>
  </si>
  <si>
    <t>PRIHODI</t>
  </si>
  <si>
    <t>VLASTITI PRIHODI</t>
  </si>
  <si>
    <t>PRIHODI ZA POSEBNE NAMJENE</t>
  </si>
  <si>
    <t>POMOĆI</t>
  </si>
  <si>
    <t>DONACIJE</t>
  </si>
  <si>
    <t>UKUPNI PRIHODI</t>
  </si>
  <si>
    <t xml:space="preserve">Izvršenje </t>
  </si>
  <si>
    <t>VIŠAK KORIŠTEN ZA POKRIĆE RASHODA TEK GOD</t>
  </si>
  <si>
    <t>VIŠAK KORIŠTEN ZA RASHODE TEKUĆE GODINE</t>
  </si>
  <si>
    <t>RAZLIKA</t>
  </si>
  <si>
    <t>Materijalni rashodi (najam dvorane,  ost prih)</t>
  </si>
  <si>
    <t>TROŠKOVI SUDSKIH POSTUPAKA</t>
  </si>
  <si>
    <t>FINANCIJSKI RASHODI</t>
  </si>
  <si>
    <t>DOPRINOSI ZA OBV.ZDR.OS.U SL.NEZAPOSLEN.</t>
  </si>
  <si>
    <t>MATERIJAL I DIJELOVI ZA TEK.I INV.ODRŽ.</t>
  </si>
  <si>
    <t>SLUŽBENA,RADNA I ZAŠTITNA ODJEĆA</t>
  </si>
  <si>
    <t>Izvanškolske aktivnosti, Zadruga</t>
  </si>
  <si>
    <t>MATERIJAL ZA TEK.I INV.ODRŽ.</t>
  </si>
  <si>
    <t>MATERIJAL I DIJELOVI ZA TEK.I INV.ODRŽ,</t>
  </si>
  <si>
    <t>USLGE TELEFONA,POŠTE I PRIJEVOZA</t>
  </si>
  <si>
    <t>Vlastiti prihodi-višak</t>
  </si>
  <si>
    <t>Korisnik proračuna              OSNOVNA ŠKOLA PETRA PRERADOVIĆA</t>
  </si>
  <si>
    <t>(proračunski)          ZADAR, TRG PETRA PRERADOVIĆA 1</t>
  </si>
  <si>
    <t>GODIŠNJI IZVJEŠTAJ O IZVRŠENJU FINANCIJSKOG PLANA ZA 2023.g.</t>
  </si>
  <si>
    <t>UREĐAJI,STROJEVI I OPREMA ZA OS.NAMJENU</t>
  </si>
  <si>
    <t>UREĐAJI,STROJEVI I OPREMA ZA OSTALE NAMJENE</t>
  </si>
  <si>
    <t>KNJIGE,UMJETNIČKA DJELA I OST.IZLOŽBENE VRIJEDNOSTI</t>
  </si>
  <si>
    <t>SITNI INVENTAR</t>
  </si>
  <si>
    <t>UREDSKI MATERIJAL I OSTALI MATERIJALNI RASHODI</t>
  </si>
  <si>
    <t>MATERIJAL I DIJELOVI ZA TEK.I INV.ODRŽAV.</t>
  </si>
  <si>
    <t>USLUGE TEKUĆEG I INV.ODRŽAVANJA</t>
  </si>
  <si>
    <t>UREDSKA OPREMA I NAMJEŠAJ</t>
  </si>
  <si>
    <t>KNJIGE,UMJ.DJELA I OST.VRIJ.</t>
  </si>
  <si>
    <t>DOPRINOSI ZA OBVEZNO ZDRAVSTVENO OSIGURANJE U SL.NEZAP</t>
  </si>
  <si>
    <t>Naknade građanima i kućanstvima</t>
  </si>
  <si>
    <t>MATERIAJL IDIJELOVI ZA TEK.I INV.OD.</t>
  </si>
  <si>
    <t>PRIHODI IZ NADLEŽNOG PRORAČUNA ZA FINANCIRANJE RASHODA ZA NABAVU NEFINANCIJSKE IMOVINE</t>
  </si>
  <si>
    <t>TEKUĆI PRIJENOSI IZMEĐU PRORAČUNSKIH KORISNIKA ISTOG PRORAČUNA</t>
  </si>
  <si>
    <t>VIŠAK/MANJAK KORIŠTEN ZA POKRIĆE RASHODA</t>
  </si>
  <si>
    <t>Prehrana učenika u osnovnim školama  i Šk. shema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</si>
</sst>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6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i/>
      <sz val="10"/>
      <color theme="8" tint="-0.249977111117893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theme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00206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9"/>
      <color indexed="8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4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11"/>
      <color theme="4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Arial"/>
      <family val="2"/>
      <charset val="238"/>
    </font>
    <font>
      <b/>
      <i/>
      <sz val="11"/>
      <name val="Times New Roman"/>
      <family val="1"/>
      <charset val="238"/>
    </font>
    <font>
      <i/>
      <sz val="10"/>
      <color theme="4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/>
      <bottom style="dotted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</borders>
  <cellStyleXfs count="9">
    <xf numFmtId="0" fontId="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9" fillId="0" borderId="0"/>
  </cellStyleXfs>
  <cellXfs count="30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0" fontId="9" fillId="5" borderId="3" xfId="0" applyNumberFormat="1" applyFont="1" applyFill="1" applyBorder="1" applyAlignment="1" applyProtection="1">
      <alignment vertical="center" wrapText="1"/>
    </xf>
    <xf numFmtId="0" fontId="9" fillId="0" borderId="3" xfId="0" quotePrefix="1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/>
    </xf>
    <xf numFmtId="0" fontId="11" fillId="7" borderId="3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right" vertical="center" wrapText="1"/>
    </xf>
    <xf numFmtId="0" fontId="11" fillId="8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 applyProtection="1">
      <alignment horizontal="right" wrapText="1"/>
    </xf>
    <xf numFmtId="4" fontId="3" fillId="5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 shrinkToFit="1"/>
    </xf>
    <xf numFmtId="4" fontId="3" fillId="0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3" fillId="8" borderId="3" xfId="0" applyNumberFormat="1" applyFont="1" applyFill="1" applyBorder="1" applyAlignment="1">
      <alignment horizontal="right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0" fontId="9" fillId="0" borderId="3" xfId="0" quotePrefix="1" applyFont="1" applyFill="1" applyBorder="1" applyAlignment="1">
      <alignment horizontal="left" vertical="center" wrapText="1"/>
    </xf>
    <xf numFmtId="4" fontId="5" fillId="9" borderId="3" xfId="0" applyNumberFormat="1" applyFont="1" applyFill="1" applyBorder="1" applyAlignment="1">
      <alignment horizontal="right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4" fontId="20" fillId="2" borderId="3" xfId="0" applyNumberFormat="1" applyFont="1" applyFill="1" applyBorder="1" applyAlignment="1">
      <alignment horizontal="right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" borderId="4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20" fillId="2" borderId="3" xfId="0" applyNumberFormat="1" applyFont="1" applyFill="1" applyBorder="1" applyAlignment="1" applyProtection="1">
      <alignment horizontal="right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164" fontId="19" fillId="2" borderId="3" xfId="0" applyNumberFormat="1" applyFont="1" applyFill="1" applyBorder="1" applyAlignment="1">
      <alignment horizontal="right"/>
    </xf>
    <xf numFmtId="164" fontId="26" fillId="2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>
      <alignment horizontal="right"/>
    </xf>
    <xf numFmtId="4" fontId="27" fillId="0" borderId="3" xfId="0" applyNumberFormat="1" applyFont="1" applyFill="1" applyBorder="1" applyAlignment="1" applyProtection="1">
      <alignment horizontal="right"/>
      <protection locked="0"/>
    </xf>
    <xf numFmtId="4" fontId="5" fillId="6" borderId="3" xfId="0" applyNumberFormat="1" applyFont="1" applyFill="1" applyBorder="1" applyAlignment="1" applyProtection="1">
      <alignment horizontal="right"/>
      <protection locked="0"/>
    </xf>
    <xf numFmtId="0" fontId="9" fillId="0" borderId="4" xfId="0" quotePrefix="1" applyFont="1" applyFill="1" applyBorder="1" applyAlignment="1">
      <alignment horizontal="left" vertical="center" wrapText="1"/>
    </xf>
    <xf numFmtId="4" fontId="27" fillId="2" borderId="3" xfId="0" applyNumberFormat="1" applyFont="1" applyFill="1" applyBorder="1" applyAlignment="1">
      <alignment horizontal="right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1" fillId="2" borderId="0" xfId="2" applyFont="1" applyFill="1" applyAlignment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3" borderId="3" xfId="0" applyNumberFormat="1" applyFont="1" applyFill="1" applyBorder="1" applyAlignment="1" applyProtection="1">
      <alignment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6" fillId="4" borderId="3" xfId="0" applyNumberFormat="1" applyFont="1" applyFill="1" applyBorder="1" applyAlignment="1" applyProtection="1">
      <alignment horizontal="lef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19" fillId="4" borderId="3" xfId="0" applyNumberFormat="1" applyFont="1" applyFill="1" applyBorder="1" applyAlignment="1" applyProtection="1">
      <alignment horizontal="center" vertical="center" wrapText="1"/>
    </xf>
    <xf numFmtId="0" fontId="32" fillId="4" borderId="3" xfId="0" applyNumberFormat="1" applyFont="1" applyFill="1" applyBorder="1" applyAlignment="1" applyProtection="1">
      <alignment horizontal="center" vertical="center" wrapText="1"/>
    </xf>
    <xf numFmtId="3" fontId="33" fillId="10" borderId="6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4" fillId="4" borderId="3" xfId="0" applyNumberFormat="1" applyFont="1" applyFill="1" applyBorder="1" applyAlignment="1" applyProtection="1">
      <alignment horizontal="center" vertical="center" wrapText="1"/>
    </xf>
    <xf numFmtId="0" fontId="35" fillId="0" borderId="0" xfId="0" applyFont="1"/>
    <xf numFmtId="0" fontId="36" fillId="2" borderId="3" xfId="0" quotePrefix="1" applyFont="1" applyFill="1" applyBorder="1" applyAlignment="1">
      <alignment horizontal="left" vertical="center"/>
    </xf>
    <xf numFmtId="4" fontId="36" fillId="2" borderId="3" xfId="0" applyNumberFormat="1" applyFont="1" applyFill="1" applyBorder="1" applyAlignment="1">
      <alignment horizontal="right"/>
    </xf>
    <xf numFmtId="0" fontId="37" fillId="0" borderId="0" xfId="0" applyFont="1"/>
    <xf numFmtId="0" fontId="38" fillId="2" borderId="3" xfId="0" quotePrefix="1" applyFont="1" applyFill="1" applyBorder="1" applyAlignment="1">
      <alignment horizontal="left" vertical="center"/>
    </xf>
    <xf numFmtId="4" fontId="38" fillId="2" borderId="3" xfId="0" applyNumberFormat="1" applyFont="1" applyFill="1" applyBorder="1" applyAlignment="1">
      <alignment horizontal="right"/>
    </xf>
    <xf numFmtId="0" fontId="29" fillId="0" borderId="0" xfId="0" applyFont="1"/>
    <xf numFmtId="4" fontId="6" fillId="2" borderId="3" xfId="0" applyNumberFormat="1" applyFont="1" applyFill="1" applyBorder="1" applyAlignment="1">
      <alignment horizontal="right"/>
    </xf>
    <xf numFmtId="0" fontId="36" fillId="2" borderId="3" xfId="0" quotePrefix="1" applyFont="1" applyFill="1" applyBorder="1" applyAlignment="1">
      <alignment horizontal="left" vertical="center" shrinkToFit="1"/>
    </xf>
    <xf numFmtId="0" fontId="38" fillId="0" borderId="3" xfId="0" quotePrefix="1" applyFont="1" applyFill="1" applyBorder="1" applyAlignment="1">
      <alignment horizontal="left" vertical="center"/>
    </xf>
    <xf numFmtId="4" fontId="38" fillId="0" borderId="3" xfId="0" applyNumberFormat="1" applyFont="1" applyFill="1" applyBorder="1" applyAlignment="1">
      <alignment horizontal="right"/>
    </xf>
    <xf numFmtId="0" fontId="39" fillId="2" borderId="3" xfId="0" quotePrefix="1" applyFont="1" applyFill="1" applyBorder="1" applyAlignment="1">
      <alignment horizontal="left" vertical="center"/>
    </xf>
    <xf numFmtId="0" fontId="38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/>
    </xf>
    <xf numFmtId="0" fontId="40" fillId="2" borderId="3" xfId="0" quotePrefix="1" applyFont="1" applyFill="1" applyBorder="1" applyAlignment="1">
      <alignment horizontal="left" vertical="center" wrapText="1"/>
    </xf>
    <xf numFmtId="0" fontId="40" fillId="2" borderId="3" xfId="0" quotePrefix="1" applyFont="1" applyFill="1" applyBorder="1" applyAlignment="1">
      <alignment horizontal="left" vertical="center"/>
    </xf>
    <xf numFmtId="0" fontId="40" fillId="2" borderId="3" xfId="0" quotePrefix="1" applyFont="1" applyFill="1" applyBorder="1" applyAlignment="1">
      <alignment horizontal="left" vertical="center" shrinkToFit="1"/>
    </xf>
    <xf numFmtId="4" fontId="26" fillId="2" borderId="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" fontId="3" fillId="8" borderId="3" xfId="0" applyNumberFormat="1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4" fontId="36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8" fillId="2" borderId="3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3" fontId="3" fillId="7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4" fontId="6" fillId="7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8" fillId="0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41" fillId="0" borderId="0" xfId="8" applyNumberFormat="1" applyFont="1" applyAlignment="1">
      <alignment horizontal="center"/>
    </xf>
    <xf numFmtId="3" fontId="41" fillId="0" borderId="0" xfId="8" applyNumberFormat="1" applyFont="1"/>
    <xf numFmtId="0" fontId="41" fillId="0" borderId="0" xfId="8" applyFont="1" applyAlignment="1">
      <alignment horizontal="center" wrapText="1"/>
    </xf>
    <xf numFmtId="0" fontId="45" fillId="0" borderId="0" xfId="8" applyFont="1" applyFill="1" applyAlignment="1">
      <alignment horizontal="center" wrapText="1"/>
    </xf>
    <xf numFmtId="3" fontId="46" fillId="0" borderId="5" xfId="8" quotePrefix="1" applyNumberFormat="1" applyFont="1" applyBorder="1" applyAlignment="1">
      <alignment horizontal="left"/>
    </xf>
    <xf numFmtId="3" fontId="41" fillId="0" borderId="7" xfId="8" applyNumberFormat="1" applyFont="1" applyBorder="1"/>
    <xf numFmtId="3" fontId="45" fillId="0" borderId="7" xfId="8" applyNumberFormat="1" applyFont="1" applyFill="1" applyBorder="1" applyAlignment="1">
      <alignment wrapText="1"/>
    </xf>
    <xf numFmtId="3" fontId="41" fillId="0" borderId="7" xfId="8" applyNumberFormat="1" applyFont="1" applyBorder="1" applyAlignment="1">
      <alignment wrapText="1"/>
    </xf>
    <xf numFmtId="3" fontId="41" fillId="0" borderId="0" xfId="8" applyNumberFormat="1" applyFont="1" applyAlignment="1">
      <alignment horizontal="left"/>
    </xf>
    <xf numFmtId="3" fontId="45" fillId="0" borderId="0" xfId="8" applyNumberFormat="1" applyFont="1" applyFill="1" applyAlignment="1">
      <alignment wrapText="1"/>
    </xf>
    <xf numFmtId="3" fontId="41" fillId="0" borderId="0" xfId="8" applyNumberFormat="1" applyFont="1" applyAlignment="1">
      <alignment wrapText="1"/>
    </xf>
    <xf numFmtId="3" fontId="47" fillId="0" borderId="0" xfId="8" quotePrefix="1" applyNumberFormat="1" applyFont="1" applyAlignment="1">
      <alignment horizontal="left"/>
    </xf>
    <xf numFmtId="0" fontId="47" fillId="0" borderId="5" xfId="8" applyNumberFormat="1" applyFont="1" applyBorder="1" applyAlignment="1">
      <alignment horizontal="center"/>
    </xf>
    <xf numFmtId="0" fontId="48" fillId="0" borderId="5" xfId="8" applyNumberFormat="1" applyFont="1" applyFill="1" applyBorder="1" applyAlignment="1">
      <alignment horizontal="center" wrapText="1"/>
    </xf>
    <xf numFmtId="0" fontId="47" fillId="0" borderId="5" xfId="8" applyNumberFormat="1" applyFont="1" applyBorder="1" applyAlignment="1">
      <alignment horizontal="center" wrapText="1"/>
    </xf>
    <xf numFmtId="0" fontId="48" fillId="0" borderId="5" xfId="8" applyNumberFormat="1" applyFont="1" applyFill="1" applyBorder="1" applyAlignment="1">
      <alignment horizontal="center"/>
    </xf>
    <xf numFmtId="49" fontId="47" fillId="0" borderId="5" xfId="8" applyNumberFormat="1" applyFont="1" applyBorder="1" applyAlignment="1">
      <alignment horizontal="center"/>
    </xf>
    <xf numFmtId="0" fontId="47" fillId="0" borderId="2" xfId="8" applyNumberFormat="1" applyFont="1" applyBorder="1" applyAlignment="1">
      <alignment horizontal="center" vertical="center" wrapText="1"/>
    </xf>
    <xf numFmtId="3" fontId="48" fillId="0" borderId="2" xfId="8" applyNumberFormat="1" applyFont="1" applyFill="1" applyBorder="1" applyAlignment="1">
      <alignment horizontal="center" vertical="center" wrapText="1"/>
    </xf>
    <xf numFmtId="3" fontId="47" fillId="0" borderId="2" xfId="8" applyNumberFormat="1" applyFont="1" applyBorder="1" applyAlignment="1">
      <alignment horizontal="center" vertical="center" wrapText="1"/>
    </xf>
    <xf numFmtId="3" fontId="47" fillId="0" borderId="2" xfId="8" quotePrefix="1" applyNumberFormat="1" applyFont="1" applyBorder="1" applyAlignment="1">
      <alignment horizontal="center" wrapText="1"/>
    </xf>
    <xf numFmtId="0" fontId="47" fillId="0" borderId="0" xfId="8" applyNumberFormat="1" applyFont="1" applyBorder="1" applyAlignment="1">
      <alignment horizontal="center" vertical="center" wrapText="1"/>
    </xf>
    <xf numFmtId="3" fontId="48" fillId="0" borderId="0" xfId="8" applyNumberFormat="1" applyFont="1" applyFill="1" applyBorder="1" applyAlignment="1">
      <alignment horizontal="center" vertical="center" wrapText="1"/>
    </xf>
    <xf numFmtId="3" fontId="47" fillId="0" borderId="0" xfId="8" applyNumberFormat="1" applyFont="1" applyAlignment="1">
      <alignment vertical="center"/>
    </xf>
    <xf numFmtId="3" fontId="47" fillId="0" borderId="0" xfId="8" applyNumberFormat="1" applyFont="1"/>
    <xf numFmtId="0" fontId="47" fillId="0" borderId="0" xfId="8" applyNumberFormat="1" applyFont="1" applyAlignment="1">
      <alignment horizontal="center" vertical="center"/>
    </xf>
    <xf numFmtId="4" fontId="48" fillId="0" borderId="0" xfId="8" applyNumberFormat="1" applyFont="1" applyFill="1" applyAlignment="1">
      <alignment vertical="center"/>
    </xf>
    <xf numFmtId="0" fontId="41" fillId="0" borderId="8" xfId="8" applyNumberFormat="1" applyFont="1" applyBorder="1" applyAlignment="1">
      <alignment horizontal="center" vertical="center"/>
    </xf>
    <xf numFmtId="0" fontId="41" fillId="0" borderId="8" xfId="8" applyNumberFormat="1" applyFont="1" applyBorder="1" applyAlignment="1">
      <alignment vertical="center"/>
    </xf>
    <xf numFmtId="4" fontId="45" fillId="0" borderId="8" xfId="8" applyNumberFormat="1" applyFont="1" applyFill="1" applyBorder="1" applyAlignment="1">
      <alignment vertical="center"/>
    </xf>
    <xf numFmtId="4" fontId="41" fillId="0" borderId="0" xfId="8" applyNumberFormat="1" applyFont="1" applyAlignment="1">
      <alignment vertical="center"/>
    </xf>
    <xf numFmtId="0" fontId="41" fillId="0" borderId="8" xfId="8" applyNumberFormat="1" applyFont="1" applyBorder="1" applyAlignment="1">
      <alignment horizontal="left" vertical="center"/>
    </xf>
    <xf numFmtId="4" fontId="41" fillId="0" borderId="8" xfId="8" applyNumberFormat="1" applyFont="1" applyBorder="1" applyAlignment="1">
      <alignment vertical="center"/>
    </xf>
    <xf numFmtId="0" fontId="47" fillId="0" borderId="8" xfId="8" applyNumberFormat="1" applyFont="1" applyBorder="1" applyAlignment="1">
      <alignment horizontal="center" vertical="center"/>
    </xf>
    <xf numFmtId="0" fontId="47" fillId="0" borderId="8" xfId="8" applyNumberFormat="1" applyFont="1" applyBorder="1" applyAlignment="1">
      <alignment vertical="center"/>
    </xf>
    <xf numFmtId="4" fontId="48" fillId="0" borderId="8" xfId="8" applyNumberFormat="1" applyFont="1" applyFill="1" applyBorder="1" applyAlignment="1">
      <alignment vertical="center"/>
    </xf>
    <xf numFmtId="0" fontId="41" fillId="0" borderId="8" xfId="8" quotePrefix="1" applyNumberFormat="1" applyFont="1" applyBorder="1" applyAlignment="1">
      <alignment horizontal="left" vertical="center"/>
    </xf>
    <xf numFmtId="0" fontId="49" fillId="0" borderId="8" xfId="8" applyNumberFormat="1" applyFont="1" applyBorder="1" applyAlignment="1">
      <alignment horizontal="center" vertical="center"/>
    </xf>
    <xf numFmtId="0" fontId="49" fillId="0" borderId="8" xfId="8" applyNumberFormat="1" applyFont="1" applyBorder="1" applyAlignment="1">
      <alignment horizontal="left" vertical="center"/>
    </xf>
    <xf numFmtId="4" fontId="50" fillId="0" borderId="8" xfId="8" applyNumberFormat="1" applyFont="1" applyFill="1" applyBorder="1" applyAlignment="1">
      <alignment vertical="center"/>
    </xf>
    <xf numFmtId="3" fontId="51" fillId="0" borderId="0" xfId="8" applyNumberFormat="1" applyFont="1"/>
    <xf numFmtId="4" fontId="50" fillId="0" borderId="8" xfId="8" applyNumberFormat="1" applyFont="1" applyBorder="1" applyAlignment="1">
      <alignment vertical="center"/>
    </xf>
    <xf numFmtId="0" fontId="48" fillId="0" borderId="8" xfId="8" applyNumberFormat="1" applyFont="1" applyBorder="1" applyAlignment="1">
      <alignment horizontal="center" vertical="center"/>
    </xf>
    <xf numFmtId="0" fontId="48" fillId="0" borderId="8" xfId="8" applyNumberFormat="1" applyFont="1" applyBorder="1" applyAlignment="1">
      <alignment vertical="center"/>
    </xf>
    <xf numFmtId="0" fontId="52" fillId="0" borderId="8" xfId="8" applyNumberFormat="1" applyFont="1" applyBorder="1" applyAlignment="1">
      <alignment horizontal="center" vertical="center"/>
    </xf>
    <xf numFmtId="4" fontId="41" fillId="0" borderId="0" xfId="8" applyNumberFormat="1" applyFont="1" applyBorder="1" applyAlignment="1">
      <alignment vertical="center"/>
    </xf>
    <xf numFmtId="4" fontId="41" fillId="0" borderId="0" xfId="8" applyNumberFormat="1" applyFont="1"/>
    <xf numFmtId="0" fontId="53" fillId="0" borderId="0" xfId="8" applyNumberFormat="1" applyFont="1" applyAlignment="1">
      <alignment horizontal="center"/>
    </xf>
    <xf numFmtId="0" fontId="53" fillId="0" borderId="0" xfId="8" applyNumberFormat="1" applyFont="1"/>
    <xf numFmtId="3" fontId="53" fillId="0" borderId="0" xfId="8" applyNumberFormat="1" applyFont="1" applyAlignment="1">
      <alignment wrapText="1"/>
    </xf>
    <xf numFmtId="4" fontId="53" fillId="0" borderId="0" xfId="8" applyNumberFormat="1" applyFont="1"/>
    <xf numFmtId="3" fontId="53" fillId="0" borderId="0" xfId="8" applyNumberFormat="1" applyFont="1"/>
    <xf numFmtId="0" fontId="42" fillId="0" borderId="8" xfId="8" applyNumberFormat="1" applyFont="1" applyBorder="1" applyAlignment="1">
      <alignment horizontal="center" vertical="center"/>
    </xf>
    <xf numFmtId="0" fontId="42" fillId="0" borderId="8" xfId="8" applyNumberFormat="1" applyFont="1" applyBorder="1" applyAlignment="1">
      <alignment vertical="center"/>
    </xf>
    <xf numFmtId="4" fontId="52" fillId="0" borderId="8" xfId="8" applyNumberFormat="1" applyFont="1" applyFill="1" applyBorder="1" applyAlignment="1">
      <alignment vertical="center"/>
    </xf>
    <xf numFmtId="3" fontId="54" fillId="0" borderId="0" xfId="8" applyNumberFormat="1" applyFont="1" applyAlignment="1">
      <alignment vertical="center"/>
    </xf>
    <xf numFmtId="3" fontId="42" fillId="0" borderId="0" xfId="8" applyNumberFormat="1" applyFont="1"/>
    <xf numFmtId="0" fontId="54" fillId="0" borderId="8" xfId="8" applyNumberFormat="1" applyFont="1" applyBorder="1" applyAlignment="1">
      <alignment horizontal="center" vertical="center"/>
    </xf>
    <xf numFmtId="0" fontId="42" fillId="0" borderId="8" xfId="8" applyNumberFormat="1" applyFont="1" applyBorder="1" applyAlignment="1">
      <alignment horizontal="left" vertical="center"/>
    </xf>
    <xf numFmtId="4" fontId="55" fillId="0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55" fillId="2" borderId="3" xfId="0" applyNumberFormat="1" applyFont="1" applyFill="1" applyBorder="1" applyAlignment="1">
      <alignment horizontal="right"/>
    </xf>
    <xf numFmtId="0" fontId="56" fillId="0" borderId="0" xfId="0" applyFont="1"/>
    <xf numFmtId="4" fontId="57" fillId="2" borderId="3" xfId="0" applyNumberFormat="1" applyFont="1" applyFill="1" applyBorder="1" applyAlignment="1">
      <alignment horizontal="right"/>
    </xf>
    <xf numFmtId="4" fontId="32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40" fillId="2" borderId="4" xfId="0" quotePrefix="1" applyFont="1" applyFill="1" applyBorder="1" applyAlignment="1">
      <alignment horizontal="left" vertical="center" wrapText="1"/>
    </xf>
    <xf numFmtId="4" fontId="47" fillId="0" borderId="8" xfId="8" applyNumberFormat="1" applyFont="1" applyBorder="1" applyAlignment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9" fillId="2" borderId="3" xfId="0" quotePrefix="1" applyFont="1" applyFill="1" applyBorder="1" applyAlignment="1">
      <alignment horizontal="left" vertical="center"/>
    </xf>
    <xf numFmtId="0" fontId="57" fillId="2" borderId="3" xfId="0" quotePrefix="1" applyFont="1" applyFill="1" applyBorder="1" applyAlignment="1">
      <alignment horizontal="left" vertical="center"/>
    </xf>
    <xf numFmtId="0" fontId="57" fillId="2" borderId="3" xfId="0" applyNumberFormat="1" applyFont="1" applyFill="1" applyBorder="1" applyAlignment="1" applyProtection="1">
      <alignment horizontal="left" vertical="center" wrapText="1"/>
    </xf>
    <xf numFmtId="4" fontId="57" fillId="2" borderId="3" xfId="0" applyNumberFormat="1" applyFont="1" applyFill="1" applyBorder="1" applyAlignment="1">
      <alignment horizontal="center"/>
    </xf>
    <xf numFmtId="0" fontId="60" fillId="2" borderId="3" xfId="0" quotePrefix="1" applyFont="1" applyFill="1" applyBorder="1" applyAlignment="1">
      <alignment horizontal="left" vertical="center"/>
    </xf>
    <xf numFmtId="0" fontId="17" fillId="2" borderId="3" xfId="0" quotePrefix="1" applyFont="1" applyFill="1" applyBorder="1" applyAlignment="1">
      <alignment horizontal="left" vertical="center"/>
    </xf>
    <xf numFmtId="0" fontId="61" fillId="2" borderId="3" xfId="0" quotePrefix="1" applyFont="1" applyFill="1" applyBorder="1" applyAlignment="1">
      <alignment horizontal="left" vertical="center"/>
    </xf>
    <xf numFmtId="0" fontId="32" fillId="2" borderId="3" xfId="0" applyNumberFormat="1" applyFont="1" applyFill="1" applyBorder="1" applyAlignment="1" applyProtection="1">
      <alignment horizontal="left" vertical="center" wrapText="1"/>
    </xf>
    <xf numFmtId="0" fontId="32" fillId="2" borderId="3" xfId="0" quotePrefix="1" applyFont="1" applyFill="1" applyBorder="1" applyAlignment="1">
      <alignment horizontal="left" vertical="center"/>
    </xf>
    <xf numFmtId="0" fontId="62" fillId="2" borderId="3" xfId="0" quotePrefix="1" applyFont="1" applyFill="1" applyBorder="1" applyAlignment="1">
      <alignment horizontal="left" vertical="center"/>
    </xf>
    <xf numFmtId="0" fontId="62" fillId="2" borderId="3" xfId="0" quotePrefix="1" applyFont="1" applyFill="1" applyBorder="1" applyAlignment="1">
      <alignment horizontal="left" vertical="center" wrapText="1"/>
    </xf>
    <xf numFmtId="4" fontId="62" fillId="2" borderId="3" xfId="0" applyNumberFormat="1" applyFont="1" applyFill="1" applyBorder="1" applyAlignment="1">
      <alignment horizontal="right"/>
    </xf>
    <xf numFmtId="4" fontId="62" fillId="2" borderId="3" xfId="0" applyNumberFormat="1" applyFont="1" applyFill="1" applyBorder="1" applyAlignment="1">
      <alignment horizontal="center"/>
    </xf>
    <xf numFmtId="0" fontId="17" fillId="2" borderId="3" xfId="0" quotePrefix="1" applyFont="1" applyFill="1" applyBorder="1" applyAlignment="1">
      <alignment horizontal="left" vertical="center" wrapText="1"/>
    </xf>
    <xf numFmtId="4" fontId="17" fillId="2" borderId="3" xfId="0" applyNumberFormat="1" applyFont="1" applyFill="1" applyBorder="1" applyAlignment="1">
      <alignment horizontal="right"/>
    </xf>
    <xf numFmtId="4" fontId="17" fillId="2" borderId="3" xfId="0" applyNumberFormat="1" applyFont="1" applyFill="1" applyBorder="1" applyAlignment="1">
      <alignment horizontal="center"/>
    </xf>
    <xf numFmtId="0" fontId="63" fillId="0" borderId="0" xfId="0" applyFont="1"/>
    <xf numFmtId="4" fontId="64" fillId="2" borderId="3" xfId="0" applyNumberFormat="1" applyFont="1" applyFill="1" applyBorder="1" applyAlignment="1">
      <alignment horizontal="right"/>
    </xf>
    <xf numFmtId="0" fontId="64" fillId="2" borderId="3" xfId="0" quotePrefix="1" applyFont="1" applyFill="1" applyBorder="1" applyAlignment="1">
      <alignment horizontal="left" vertical="center"/>
    </xf>
    <xf numFmtId="0" fontId="31" fillId="2" borderId="0" xfId="2" applyFont="1" applyFill="1" applyAlignment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4" fillId="4" borderId="1" xfId="0" applyNumberFormat="1" applyFont="1" applyFill="1" applyBorder="1" applyAlignment="1" applyProtection="1">
      <alignment horizontal="center" vertical="center" wrapText="1"/>
    </xf>
    <xf numFmtId="0" fontId="34" fillId="4" borderId="2" xfId="0" applyNumberFormat="1" applyFont="1" applyFill="1" applyBorder="1" applyAlignment="1" applyProtection="1">
      <alignment horizontal="center" vertical="center" wrapText="1"/>
    </xf>
    <xf numFmtId="0" fontId="34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42" fillId="0" borderId="0" xfId="8" applyNumberFormat="1" applyFont="1" applyAlignment="1">
      <alignment horizontal="center"/>
    </xf>
    <xf numFmtId="0" fontId="43" fillId="0" borderId="0" xfId="8" applyNumberFormat="1" applyFont="1" applyAlignment="1">
      <alignment horizontal="center" wrapText="1"/>
    </xf>
    <xf numFmtId="0" fontId="44" fillId="0" borderId="0" xfId="8" applyFont="1" applyAlignment="1">
      <alignment horizontal="center" wrapText="1"/>
    </xf>
    <xf numFmtId="0" fontId="42" fillId="0" borderId="0" xfId="8" applyFont="1" applyAlignment="1">
      <alignment horizontal="center" wrapText="1"/>
    </xf>
  </cellXfs>
  <cellStyles count="9">
    <cellStyle name="Normal 2" xfId="8"/>
    <cellStyle name="Normalno" xfId="0" builtinId="0"/>
    <cellStyle name="Normalno 2" xfId="2"/>
    <cellStyle name="Normalno 2 2" xfId="3"/>
    <cellStyle name="Normalno 3" xfId="4"/>
    <cellStyle name="Normalno 3 2" xfId="1"/>
    <cellStyle name="Normalno 3 3" xfId="5"/>
    <cellStyle name="Normalno 4" xfId="6"/>
    <cellStyle name="Obično_List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="140" zoomScaleNormal="140" workbookViewId="0">
      <selection activeCell="H29" sqref="H29"/>
    </sheetView>
  </sheetViews>
  <sheetFormatPr defaultRowHeight="15" x14ac:dyDescent="0.25"/>
  <cols>
    <col min="5" max="5" width="25.28515625" customWidth="1"/>
    <col min="6" max="6" width="13.28515625" customWidth="1"/>
    <col min="7" max="7" width="23" customWidth="1"/>
    <col min="8" max="8" width="25.28515625" customWidth="1"/>
  </cols>
  <sheetData>
    <row r="1" spans="1:10" ht="42" customHeight="1" x14ac:dyDescent="0.25">
      <c r="A1" s="244" t="s">
        <v>235</v>
      </c>
      <c r="B1" s="244"/>
      <c r="C1" s="244"/>
      <c r="D1" s="244"/>
      <c r="E1" s="244"/>
      <c r="F1" s="244"/>
      <c r="G1" s="244"/>
      <c r="H1" s="244"/>
      <c r="I1" s="103"/>
      <c r="J1" s="103"/>
    </row>
    <row r="2" spans="1:10" ht="18" customHeight="1" x14ac:dyDescent="0.25">
      <c r="A2" s="5"/>
      <c r="B2" s="5"/>
      <c r="C2" s="5"/>
      <c r="D2" s="5"/>
      <c r="E2" s="5"/>
      <c r="F2" s="24"/>
      <c r="G2" s="5"/>
      <c r="H2" s="5"/>
    </row>
    <row r="3" spans="1:10" ht="15.75" x14ac:dyDescent="0.25">
      <c r="A3" s="247" t="s">
        <v>26</v>
      </c>
      <c r="B3" s="247"/>
      <c r="C3" s="247"/>
      <c r="D3" s="247"/>
      <c r="E3" s="247"/>
      <c r="F3" s="247"/>
      <c r="G3" s="247"/>
      <c r="H3" s="249"/>
    </row>
    <row r="4" spans="1:10" ht="18" x14ac:dyDescent="0.25">
      <c r="A4" s="5"/>
      <c r="B4" s="5"/>
      <c r="C4" s="5"/>
      <c r="D4" s="5"/>
      <c r="E4" s="5"/>
      <c r="F4" s="24"/>
      <c r="G4" s="5"/>
      <c r="H4" s="6"/>
    </row>
    <row r="5" spans="1:10" ht="18" customHeight="1" x14ac:dyDescent="0.25">
      <c r="A5" s="247" t="s">
        <v>30</v>
      </c>
      <c r="B5" s="248"/>
      <c r="C5" s="248"/>
      <c r="D5" s="248"/>
      <c r="E5" s="248"/>
      <c r="F5" s="248"/>
      <c r="G5" s="248"/>
      <c r="H5" s="248"/>
    </row>
    <row r="6" spans="1:10" ht="18" x14ac:dyDescent="0.25">
      <c r="A6" s="1"/>
      <c r="B6" s="2"/>
      <c r="C6" s="2"/>
      <c r="D6" s="2"/>
      <c r="E6" s="7"/>
      <c r="F6" s="7"/>
      <c r="G6" s="8"/>
      <c r="H6" s="33" t="s">
        <v>121</v>
      </c>
    </row>
    <row r="7" spans="1:10" ht="39" x14ac:dyDescent="0.25">
      <c r="A7" s="27"/>
      <c r="B7" s="28"/>
      <c r="C7" s="28"/>
      <c r="D7" s="29"/>
      <c r="E7" s="30"/>
      <c r="F7" s="104" t="s">
        <v>134</v>
      </c>
      <c r="G7" s="4" t="s">
        <v>135</v>
      </c>
      <c r="H7" s="4" t="s">
        <v>136</v>
      </c>
    </row>
    <row r="8" spans="1:10" x14ac:dyDescent="0.25">
      <c r="A8" s="250" t="s">
        <v>0</v>
      </c>
      <c r="B8" s="251"/>
      <c r="C8" s="251"/>
      <c r="D8" s="251"/>
      <c r="E8" s="252"/>
      <c r="F8" s="83">
        <f>F9+F10</f>
        <v>0</v>
      </c>
      <c r="G8" s="83">
        <f>G9</f>
        <v>1919175.84</v>
      </c>
      <c r="H8" s="83">
        <v>2123029.5699999998</v>
      </c>
    </row>
    <row r="9" spans="1:10" x14ac:dyDescent="0.25">
      <c r="A9" s="253" t="s">
        <v>1</v>
      </c>
      <c r="B9" s="246"/>
      <c r="C9" s="246"/>
      <c r="D9" s="246"/>
      <c r="E9" s="254"/>
      <c r="F9" s="105"/>
      <c r="G9" s="84">
        <v>1919175.84</v>
      </c>
      <c r="H9" s="84">
        <v>2123029.5699999998</v>
      </c>
    </row>
    <row r="10" spans="1:10" x14ac:dyDescent="0.25">
      <c r="A10" s="255" t="s">
        <v>2</v>
      </c>
      <c r="B10" s="254"/>
      <c r="C10" s="254"/>
      <c r="D10" s="254"/>
      <c r="E10" s="254"/>
      <c r="F10" s="105"/>
      <c r="G10" s="84"/>
      <c r="H10" s="84"/>
    </row>
    <row r="11" spans="1:10" x14ac:dyDescent="0.25">
      <c r="A11" s="34" t="s">
        <v>3</v>
      </c>
      <c r="B11" s="35"/>
      <c r="C11" s="35"/>
      <c r="D11" s="35"/>
      <c r="E11" s="35"/>
      <c r="F11" s="83">
        <f>F12+F13</f>
        <v>0</v>
      </c>
      <c r="G11" s="83">
        <v>1970989.68</v>
      </c>
      <c r="H11" s="83">
        <v>2169186.65</v>
      </c>
    </row>
    <row r="12" spans="1:10" x14ac:dyDescent="0.25">
      <c r="A12" s="245" t="s">
        <v>4</v>
      </c>
      <c r="B12" s="246"/>
      <c r="C12" s="246"/>
      <c r="D12" s="246"/>
      <c r="E12" s="246"/>
      <c r="F12" s="52"/>
      <c r="G12" s="84">
        <v>1871398.56</v>
      </c>
      <c r="H12" s="84">
        <v>2123788.17</v>
      </c>
    </row>
    <row r="13" spans="1:10" x14ac:dyDescent="0.25">
      <c r="A13" s="258" t="s">
        <v>5</v>
      </c>
      <c r="B13" s="254"/>
      <c r="C13" s="254"/>
      <c r="D13" s="254"/>
      <c r="E13" s="254"/>
      <c r="F13" s="105"/>
      <c r="G13" s="85">
        <v>47777.279999999999</v>
      </c>
      <c r="H13" s="85">
        <v>45398.48</v>
      </c>
    </row>
    <row r="14" spans="1:10" x14ac:dyDescent="0.25">
      <c r="A14" s="257" t="s">
        <v>6</v>
      </c>
      <c r="B14" s="251"/>
      <c r="C14" s="251"/>
      <c r="D14" s="251"/>
      <c r="E14" s="251"/>
      <c r="F14" s="86">
        <f>F8-F11</f>
        <v>0</v>
      </c>
      <c r="G14" s="86">
        <f>G8-G11</f>
        <v>-51813.839999999851</v>
      </c>
      <c r="H14" s="86">
        <f>H8-H11</f>
        <v>-46157.080000000075</v>
      </c>
    </row>
    <row r="15" spans="1:10" ht="18" x14ac:dyDescent="0.25">
      <c r="A15" s="5"/>
      <c r="B15" s="9"/>
      <c r="C15" s="9"/>
      <c r="D15" s="9"/>
      <c r="E15" s="9"/>
      <c r="F15" s="22"/>
      <c r="G15" s="3"/>
      <c r="H15" s="3"/>
    </row>
    <row r="16" spans="1:10" ht="18" customHeight="1" x14ac:dyDescent="0.25">
      <c r="A16" s="247" t="s">
        <v>31</v>
      </c>
      <c r="B16" s="248"/>
      <c r="C16" s="248"/>
      <c r="D16" s="248"/>
      <c r="E16" s="248"/>
      <c r="F16" s="248"/>
      <c r="G16" s="248"/>
      <c r="H16" s="248"/>
    </row>
    <row r="17" spans="1:8" ht="18" x14ac:dyDescent="0.25">
      <c r="A17" s="24"/>
      <c r="B17" s="22"/>
      <c r="C17" s="22"/>
      <c r="D17" s="22"/>
      <c r="E17" s="22"/>
      <c r="F17" s="22"/>
      <c r="G17" s="23"/>
      <c r="H17" s="23"/>
    </row>
    <row r="18" spans="1:8" ht="39" x14ac:dyDescent="0.25">
      <c r="A18" s="27"/>
      <c r="B18" s="28"/>
      <c r="C18" s="28"/>
      <c r="D18" s="29"/>
      <c r="E18" s="30"/>
      <c r="F18" s="104" t="s">
        <v>134</v>
      </c>
      <c r="G18" s="4" t="s">
        <v>135</v>
      </c>
      <c r="H18" s="4" t="s">
        <v>136</v>
      </c>
    </row>
    <row r="19" spans="1:8" ht="15.75" customHeight="1" x14ac:dyDescent="0.25">
      <c r="A19" s="253" t="s">
        <v>8</v>
      </c>
      <c r="B19" s="256"/>
      <c r="C19" s="256"/>
      <c r="D19" s="256"/>
      <c r="E19" s="256"/>
      <c r="F19" s="107"/>
      <c r="G19" s="32"/>
      <c r="H19" s="32"/>
    </row>
    <row r="20" spans="1:8" x14ac:dyDescent="0.25">
      <c r="A20" s="253" t="s">
        <v>9</v>
      </c>
      <c r="B20" s="246"/>
      <c r="C20" s="246"/>
      <c r="D20" s="246"/>
      <c r="E20" s="246"/>
      <c r="F20" s="52"/>
      <c r="G20" s="32"/>
      <c r="H20" s="32"/>
    </row>
    <row r="21" spans="1:8" x14ac:dyDescent="0.25">
      <c r="A21" s="257" t="s">
        <v>10</v>
      </c>
      <c r="B21" s="251"/>
      <c r="C21" s="251"/>
      <c r="D21" s="251"/>
      <c r="E21" s="251"/>
      <c r="F21" s="106"/>
      <c r="G21" s="31">
        <v>0</v>
      </c>
      <c r="H21" s="31">
        <v>0</v>
      </c>
    </row>
    <row r="22" spans="1:8" ht="18" x14ac:dyDescent="0.25">
      <c r="A22" s="21"/>
      <c r="B22" s="22"/>
      <c r="C22" s="22"/>
      <c r="D22" s="22"/>
      <c r="E22" s="22"/>
      <c r="F22" s="22"/>
      <c r="G22" s="23"/>
      <c r="H22" s="23"/>
    </row>
    <row r="23" spans="1:8" ht="18" customHeight="1" x14ac:dyDescent="0.25">
      <c r="A23" s="247" t="s">
        <v>38</v>
      </c>
      <c r="B23" s="248"/>
      <c r="C23" s="248"/>
      <c r="D23" s="248"/>
      <c r="E23" s="248"/>
      <c r="F23" s="248"/>
      <c r="G23" s="248"/>
      <c r="H23" s="248"/>
    </row>
    <row r="24" spans="1:8" ht="18" x14ac:dyDescent="0.25">
      <c r="A24" s="21"/>
      <c r="B24" s="22"/>
      <c r="C24" s="22"/>
      <c r="D24" s="22"/>
      <c r="E24" s="22"/>
      <c r="F24" s="22"/>
      <c r="G24" s="23"/>
      <c r="H24" s="23"/>
    </row>
    <row r="25" spans="1:8" ht="39" x14ac:dyDescent="0.25">
      <c r="A25" s="27"/>
      <c r="B25" s="28"/>
      <c r="C25" s="28"/>
      <c r="D25" s="29"/>
      <c r="E25" s="30"/>
      <c r="F25" s="104" t="s">
        <v>134</v>
      </c>
      <c r="G25" s="4" t="s">
        <v>135</v>
      </c>
      <c r="H25" s="4" t="s">
        <v>136</v>
      </c>
    </row>
    <row r="26" spans="1:8" x14ac:dyDescent="0.25">
      <c r="A26" s="261" t="s">
        <v>32</v>
      </c>
      <c r="B26" s="262"/>
      <c r="C26" s="262"/>
      <c r="D26" s="262"/>
      <c r="E26" s="262"/>
      <c r="F26" s="108"/>
      <c r="G26" s="88">
        <v>51813.84</v>
      </c>
      <c r="H26" s="88">
        <v>46157.08</v>
      </c>
    </row>
    <row r="27" spans="1:8" ht="30" customHeight="1" x14ac:dyDescent="0.25">
      <c r="A27" s="263" t="s">
        <v>7</v>
      </c>
      <c r="B27" s="264"/>
      <c r="C27" s="264"/>
      <c r="D27" s="264"/>
      <c r="E27" s="264"/>
      <c r="F27" s="109"/>
      <c r="G27" s="87">
        <v>51813.84</v>
      </c>
      <c r="H27" s="87">
        <v>46157.08</v>
      </c>
    </row>
    <row r="30" spans="1:8" x14ac:dyDescent="0.25">
      <c r="A30" s="245" t="s">
        <v>11</v>
      </c>
      <c r="B30" s="246"/>
      <c r="C30" s="246"/>
      <c r="D30" s="246"/>
      <c r="E30" s="246"/>
      <c r="F30" s="85">
        <f>F14+F27</f>
        <v>0</v>
      </c>
      <c r="G30" s="85">
        <v>0</v>
      </c>
      <c r="H30" s="85">
        <v>0</v>
      </c>
    </row>
    <row r="31" spans="1:8" ht="11.25" customHeight="1" x14ac:dyDescent="0.25">
      <c r="A31" s="16"/>
      <c r="B31" s="17"/>
      <c r="C31" s="17"/>
      <c r="D31" s="17"/>
      <c r="E31" s="17"/>
      <c r="F31" s="17"/>
      <c r="G31" s="18"/>
      <c r="H31" s="18"/>
    </row>
    <row r="32" spans="1:8" ht="24.95" customHeight="1" x14ac:dyDescent="0.25">
      <c r="A32" s="259" t="s">
        <v>39</v>
      </c>
      <c r="B32" s="260"/>
      <c r="C32" s="260"/>
      <c r="D32" s="260"/>
      <c r="E32" s="260"/>
      <c r="F32" s="260"/>
      <c r="G32" s="260"/>
      <c r="H32" s="260"/>
    </row>
    <row r="33" spans="1:8" ht="24.95" customHeight="1" x14ac:dyDescent="0.25"/>
    <row r="34" spans="1:8" ht="24.95" customHeight="1" x14ac:dyDescent="0.25">
      <c r="A34" s="259" t="s">
        <v>33</v>
      </c>
      <c r="B34" s="260"/>
      <c r="C34" s="260"/>
      <c r="D34" s="260"/>
      <c r="E34" s="260"/>
      <c r="F34" s="260"/>
      <c r="G34" s="260"/>
      <c r="H34" s="260"/>
    </row>
    <row r="35" spans="1:8" ht="24.95" customHeight="1" x14ac:dyDescent="0.25"/>
    <row r="36" spans="1:8" ht="24.95" customHeight="1" x14ac:dyDescent="0.25">
      <c r="A36" s="259" t="s">
        <v>34</v>
      </c>
      <c r="B36" s="260"/>
      <c r="C36" s="260"/>
      <c r="D36" s="260"/>
      <c r="E36" s="260"/>
      <c r="F36" s="260"/>
      <c r="G36" s="260"/>
      <c r="H36" s="260"/>
    </row>
  </sheetData>
  <mergeCells count="20">
    <mergeCell ref="A36:H36"/>
    <mergeCell ref="A23:H23"/>
    <mergeCell ref="A32:H32"/>
    <mergeCell ref="A30:E30"/>
    <mergeCell ref="A34:H34"/>
    <mergeCell ref="A26:E26"/>
    <mergeCell ref="A27:E27"/>
    <mergeCell ref="A19:E19"/>
    <mergeCell ref="A20:E20"/>
    <mergeCell ref="A21:E21"/>
    <mergeCell ref="A13:E13"/>
    <mergeCell ref="A14:E14"/>
    <mergeCell ref="A1:H1"/>
    <mergeCell ref="A12:E12"/>
    <mergeCell ref="A5:H5"/>
    <mergeCell ref="A16:H16"/>
    <mergeCell ref="A3:H3"/>
    <mergeCell ref="A8:E8"/>
    <mergeCell ref="A9:E9"/>
    <mergeCell ref="A10:E10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"/>
  <sheetViews>
    <sheetView topLeftCell="A43" zoomScale="150" zoomScaleNormal="150" workbookViewId="0">
      <selection activeCell="H59" sqref="A47:H5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bestFit="1" customWidth="1"/>
    <col min="4" max="4" width="34.140625" customWidth="1"/>
    <col min="5" max="5" width="12.28515625" customWidth="1"/>
    <col min="6" max="6" width="23.28515625" customWidth="1"/>
    <col min="7" max="7" width="21.28515625" customWidth="1"/>
    <col min="8" max="8" width="12.7109375" style="149" customWidth="1"/>
  </cols>
  <sheetData>
    <row r="1" spans="1:11" ht="42" customHeight="1" x14ac:dyDescent="0.25">
      <c r="A1" s="244" t="s">
        <v>235</v>
      </c>
      <c r="B1" s="244"/>
      <c r="C1" s="244"/>
      <c r="D1" s="244"/>
      <c r="E1" s="244"/>
      <c r="F1" s="244"/>
      <c r="G1" s="244"/>
      <c r="H1" s="244"/>
      <c r="I1" s="103"/>
      <c r="J1" s="103"/>
      <c r="K1" s="103"/>
    </row>
    <row r="2" spans="1:11" ht="18" customHeight="1" x14ac:dyDescent="0.25">
      <c r="A2" s="5"/>
      <c r="B2" s="5"/>
      <c r="C2" s="5"/>
      <c r="D2" s="5"/>
      <c r="E2" s="24"/>
      <c r="F2" s="5"/>
      <c r="G2" s="5"/>
      <c r="H2" s="24"/>
    </row>
    <row r="3" spans="1:11" ht="15.75" x14ac:dyDescent="0.25">
      <c r="A3" s="247" t="s">
        <v>26</v>
      </c>
      <c r="B3" s="247"/>
      <c r="C3" s="247"/>
      <c r="D3" s="247"/>
      <c r="E3" s="247"/>
      <c r="F3" s="247"/>
      <c r="G3" s="249"/>
      <c r="H3" s="249"/>
    </row>
    <row r="4" spans="1:11" ht="18" x14ac:dyDescent="0.25">
      <c r="A4" s="5"/>
      <c r="B4" s="5"/>
      <c r="C4" s="5"/>
      <c r="D4" s="5"/>
      <c r="E4" s="24"/>
      <c r="F4" s="5"/>
      <c r="G4" s="6"/>
      <c r="H4" s="135"/>
    </row>
    <row r="5" spans="1:11" ht="18" customHeight="1" x14ac:dyDescent="0.25">
      <c r="A5" s="247" t="s">
        <v>12</v>
      </c>
      <c r="B5" s="248"/>
      <c r="C5" s="248"/>
      <c r="D5" s="248"/>
      <c r="E5" s="248"/>
      <c r="F5" s="248"/>
      <c r="G5" s="248"/>
      <c r="H5" s="248"/>
    </row>
    <row r="6" spans="1:11" ht="18" x14ac:dyDescent="0.25">
      <c r="A6" s="5"/>
      <c r="B6" s="5"/>
      <c r="C6" s="5"/>
      <c r="D6" s="5"/>
      <c r="E6" s="24"/>
      <c r="F6" s="5"/>
      <c r="G6" s="6"/>
      <c r="H6" s="135"/>
    </row>
    <row r="7" spans="1:11" ht="15.75" x14ac:dyDescent="0.25">
      <c r="A7" s="247" t="s">
        <v>1</v>
      </c>
      <c r="B7" s="268"/>
      <c r="C7" s="268"/>
      <c r="D7" s="268"/>
      <c r="E7" s="268"/>
      <c r="F7" s="268"/>
      <c r="G7" s="268"/>
      <c r="H7" s="268"/>
    </row>
    <row r="8" spans="1:11" ht="18" x14ac:dyDescent="0.25">
      <c r="A8" s="5"/>
      <c r="B8" s="5"/>
      <c r="C8" s="5"/>
      <c r="D8" s="5"/>
      <c r="E8" s="24"/>
      <c r="F8" s="63">
        <f>F11+F52</f>
        <v>1970989.6800000002</v>
      </c>
      <c r="G8" s="63"/>
      <c r="H8" s="63"/>
      <c r="I8" s="50"/>
    </row>
    <row r="9" spans="1:11" ht="51" x14ac:dyDescent="0.25">
      <c r="A9" s="20" t="s">
        <v>13</v>
      </c>
      <c r="B9" s="19" t="s">
        <v>147</v>
      </c>
      <c r="C9" s="19" t="s">
        <v>15</v>
      </c>
      <c r="D9" s="19" t="s">
        <v>139</v>
      </c>
      <c r="E9" s="19" t="s">
        <v>134</v>
      </c>
      <c r="F9" s="20" t="s">
        <v>135</v>
      </c>
      <c r="G9" s="20" t="s">
        <v>136</v>
      </c>
      <c r="H9" s="20" t="s">
        <v>137</v>
      </c>
    </row>
    <row r="10" spans="1:11" x14ac:dyDescent="0.25">
      <c r="A10" s="265">
        <v>1</v>
      </c>
      <c r="B10" s="266"/>
      <c r="C10" s="266"/>
      <c r="D10" s="267"/>
      <c r="E10" s="110">
        <v>2</v>
      </c>
      <c r="F10" s="111">
        <v>3</v>
      </c>
      <c r="G10" s="111">
        <v>4</v>
      </c>
      <c r="H10" s="111" t="s">
        <v>138</v>
      </c>
    </row>
    <row r="11" spans="1:11" ht="15.75" customHeight="1" x14ac:dyDescent="0.25">
      <c r="A11" s="51">
        <v>6</v>
      </c>
      <c r="B11" s="51"/>
      <c r="C11" s="51"/>
      <c r="D11" s="51" t="s">
        <v>16</v>
      </c>
      <c r="E11" s="51"/>
      <c r="F11" s="70">
        <f>F12+F27+F31+F40</f>
        <v>1919175.84</v>
      </c>
      <c r="G11" s="70">
        <f>G12+G23+G27+G31+G40</f>
        <v>2123029.5700000003</v>
      </c>
      <c r="H11" s="136"/>
    </row>
    <row r="12" spans="1:11" ht="25.5" x14ac:dyDescent="0.25">
      <c r="A12" s="38"/>
      <c r="B12" s="39">
        <v>63</v>
      </c>
      <c r="C12" s="39"/>
      <c r="D12" s="39" t="s">
        <v>35</v>
      </c>
      <c r="E12" s="39"/>
      <c r="F12" s="59">
        <f>F13+F19</f>
        <v>1591167.07</v>
      </c>
      <c r="G12" s="59">
        <f>G14+G20</f>
        <v>1798058.12</v>
      </c>
      <c r="H12" s="137">
        <f>(G12/F12)*100</f>
        <v>113.00247182717274</v>
      </c>
    </row>
    <row r="13" spans="1:11" s="120" customFormat="1" x14ac:dyDescent="0.25">
      <c r="A13" s="118"/>
      <c r="B13" s="118"/>
      <c r="C13" s="118">
        <v>57</v>
      </c>
      <c r="D13" s="118" t="s">
        <v>51</v>
      </c>
      <c r="E13" s="118"/>
      <c r="F13" s="119">
        <v>1507001.22</v>
      </c>
      <c r="G13" s="119">
        <f>G14</f>
        <v>1722993.79</v>
      </c>
      <c r="H13" s="138">
        <f>(G13/F13)*100</f>
        <v>114.33260750777627</v>
      </c>
    </row>
    <row r="14" spans="1:11" ht="22.5" x14ac:dyDescent="0.25">
      <c r="A14" s="12"/>
      <c r="B14" s="25">
        <v>636</v>
      </c>
      <c r="C14" s="13"/>
      <c r="D14" s="131" t="s">
        <v>142</v>
      </c>
      <c r="E14" s="13"/>
      <c r="F14" s="56"/>
      <c r="G14" s="124">
        <f>G15+G16</f>
        <v>1722993.79</v>
      </c>
      <c r="H14" s="139"/>
    </row>
    <row r="15" spans="1:11" ht="22.5" x14ac:dyDescent="0.25">
      <c r="A15" s="12"/>
      <c r="B15" s="12">
        <v>6361</v>
      </c>
      <c r="C15" s="13"/>
      <c r="D15" s="131" t="s">
        <v>143</v>
      </c>
      <c r="E15" s="13"/>
      <c r="F15" s="56"/>
      <c r="G15" s="56">
        <v>1690832.57</v>
      </c>
      <c r="H15" s="139"/>
    </row>
    <row r="16" spans="1:11" ht="22.5" x14ac:dyDescent="0.25">
      <c r="A16" s="12"/>
      <c r="B16" s="12">
        <v>6362</v>
      </c>
      <c r="C16" s="13"/>
      <c r="D16" s="131" t="s">
        <v>144</v>
      </c>
      <c r="E16" s="13"/>
      <c r="F16" s="56"/>
      <c r="G16" s="56">
        <v>32161.22</v>
      </c>
      <c r="H16" s="139"/>
    </row>
    <row r="17" spans="1:8" ht="22.5" x14ac:dyDescent="0.25">
      <c r="A17" s="12"/>
      <c r="B17" s="25">
        <v>639</v>
      </c>
      <c r="C17" s="13"/>
      <c r="D17" s="131" t="s">
        <v>145</v>
      </c>
      <c r="E17" s="13"/>
      <c r="F17" s="56"/>
      <c r="G17" s="124">
        <f>G18</f>
        <v>0</v>
      </c>
      <c r="H17" s="139"/>
    </row>
    <row r="18" spans="1:8" ht="22.5" x14ac:dyDescent="0.25">
      <c r="A18" s="12"/>
      <c r="B18" s="12">
        <v>6391</v>
      </c>
      <c r="C18" s="13"/>
      <c r="D18" s="131" t="s">
        <v>146</v>
      </c>
      <c r="E18" s="13"/>
      <c r="F18" s="56"/>
      <c r="G18" s="56">
        <v>0</v>
      </c>
      <c r="H18" s="139"/>
    </row>
    <row r="19" spans="1:8" s="120" customFormat="1" x14ac:dyDescent="0.25">
      <c r="A19" s="118"/>
      <c r="B19" s="118"/>
      <c r="C19" s="118">
        <v>5402</v>
      </c>
      <c r="D19" s="118" t="s">
        <v>56</v>
      </c>
      <c r="E19" s="118"/>
      <c r="F19" s="119">
        <v>84165.85</v>
      </c>
      <c r="G19" s="119">
        <f>G20</f>
        <v>75064.33</v>
      </c>
      <c r="H19" s="138">
        <f>(G19/F19)*100</f>
        <v>89.186207945384027</v>
      </c>
    </row>
    <row r="20" spans="1:8" s="115" customFormat="1" ht="22.5" x14ac:dyDescent="0.25">
      <c r="A20" s="12"/>
      <c r="B20" s="25">
        <v>639</v>
      </c>
      <c r="C20" s="12"/>
      <c r="D20" s="131" t="s">
        <v>145</v>
      </c>
      <c r="E20" s="12"/>
      <c r="F20" s="56"/>
      <c r="G20" s="124">
        <f>G21+G22</f>
        <v>75064.33</v>
      </c>
      <c r="H20" s="139"/>
    </row>
    <row r="21" spans="1:8" s="115" customFormat="1" ht="22.5" x14ac:dyDescent="0.25">
      <c r="A21" s="12"/>
      <c r="B21" s="12">
        <v>6391</v>
      </c>
      <c r="C21" s="12"/>
      <c r="D21" s="131" t="s">
        <v>249</v>
      </c>
      <c r="E21" s="12"/>
      <c r="F21" s="56"/>
      <c r="G21" s="56">
        <v>10481.73</v>
      </c>
      <c r="H21" s="139"/>
    </row>
    <row r="22" spans="1:8" s="115" customFormat="1" ht="33.75" x14ac:dyDescent="0.25">
      <c r="A22" s="12"/>
      <c r="B22" s="12">
        <v>6393</v>
      </c>
      <c r="C22" s="12"/>
      <c r="D22" s="131" t="s">
        <v>148</v>
      </c>
      <c r="E22" s="12"/>
      <c r="F22" s="56"/>
      <c r="G22" s="56">
        <v>64582.6</v>
      </c>
      <c r="H22" s="139"/>
    </row>
    <row r="23" spans="1:8" x14ac:dyDescent="0.25">
      <c r="A23" s="40"/>
      <c r="B23" s="40">
        <v>64</v>
      </c>
      <c r="C23" s="41"/>
      <c r="D23" s="40" t="s">
        <v>40</v>
      </c>
      <c r="E23" s="40"/>
      <c r="F23" s="59">
        <f>F24</f>
        <v>0</v>
      </c>
      <c r="G23" s="59">
        <f t="shared" ref="G23" si="0">G24</f>
        <v>0.05</v>
      </c>
      <c r="H23" s="137" t="e">
        <f>(G23/F23)*100</f>
        <v>#DIV/0!</v>
      </c>
    </row>
    <row r="24" spans="1:8" s="120" customFormat="1" x14ac:dyDescent="0.25">
      <c r="A24" s="118"/>
      <c r="B24" s="118"/>
      <c r="C24" s="118">
        <v>31</v>
      </c>
      <c r="D24" s="118" t="s">
        <v>52</v>
      </c>
      <c r="E24" s="118"/>
      <c r="F24" s="119"/>
      <c r="G24" s="119">
        <f>G25</f>
        <v>0.05</v>
      </c>
      <c r="H24" s="138" t="e">
        <f>(G24/F24)*100</f>
        <v>#DIV/0!</v>
      </c>
    </row>
    <row r="25" spans="1:8" x14ac:dyDescent="0.25">
      <c r="A25" s="12"/>
      <c r="B25" s="25">
        <v>641</v>
      </c>
      <c r="C25" s="13"/>
      <c r="D25" s="132" t="s">
        <v>149</v>
      </c>
      <c r="E25" s="13"/>
      <c r="F25" s="56"/>
      <c r="G25" s="124">
        <f>G26</f>
        <v>0.05</v>
      </c>
      <c r="H25" s="139"/>
    </row>
    <row r="26" spans="1:8" ht="22.5" x14ac:dyDescent="0.25">
      <c r="A26" s="12"/>
      <c r="B26" s="12">
        <v>6413</v>
      </c>
      <c r="C26" s="13"/>
      <c r="D26" s="131" t="s">
        <v>150</v>
      </c>
      <c r="E26" s="13"/>
      <c r="F26" s="56"/>
      <c r="G26" s="56">
        <v>0.05</v>
      </c>
      <c r="H26" s="139"/>
    </row>
    <row r="27" spans="1:8" ht="58.5" customHeight="1" x14ac:dyDescent="0.25">
      <c r="A27" s="40"/>
      <c r="B27" s="40">
        <v>65</v>
      </c>
      <c r="C27" s="41"/>
      <c r="D27" s="42" t="s">
        <v>41</v>
      </c>
      <c r="E27" s="42"/>
      <c r="F27" s="59">
        <f>F28</f>
        <v>51718.22</v>
      </c>
      <c r="G27" s="59">
        <f>G28</f>
        <v>57794.06</v>
      </c>
      <c r="H27" s="137">
        <f>(G27/F27)*100</f>
        <v>111.74796812419299</v>
      </c>
    </row>
    <row r="28" spans="1:8" s="120" customFormat="1" x14ac:dyDescent="0.25">
      <c r="A28" s="118"/>
      <c r="B28" s="118"/>
      <c r="C28" s="118">
        <v>41</v>
      </c>
      <c r="D28" s="118" t="s">
        <v>50</v>
      </c>
      <c r="E28" s="118"/>
      <c r="F28" s="119">
        <v>51718.22</v>
      </c>
      <c r="G28" s="119">
        <f>G29</f>
        <v>57794.06</v>
      </c>
      <c r="H28" s="138">
        <f>(G28/F28)*100</f>
        <v>111.74796812419299</v>
      </c>
    </row>
    <row r="29" spans="1:8" x14ac:dyDescent="0.25">
      <c r="A29" s="12"/>
      <c r="B29" s="25">
        <v>652</v>
      </c>
      <c r="C29" s="13"/>
      <c r="D29" s="132" t="s">
        <v>151</v>
      </c>
      <c r="E29" s="13"/>
      <c r="F29" s="56"/>
      <c r="G29" s="124">
        <f>G30</f>
        <v>57794.06</v>
      </c>
      <c r="H29" s="139"/>
    </row>
    <row r="30" spans="1:8" x14ac:dyDescent="0.25">
      <c r="A30" s="12"/>
      <c r="B30" s="12">
        <v>6526</v>
      </c>
      <c r="C30" s="13"/>
      <c r="D30" s="132" t="s">
        <v>152</v>
      </c>
      <c r="E30" s="13"/>
      <c r="F30" s="56"/>
      <c r="G30" s="56">
        <v>57794.06</v>
      </c>
      <c r="H30" s="139"/>
    </row>
    <row r="31" spans="1:8" ht="25.5" x14ac:dyDescent="0.25">
      <c r="A31" s="40"/>
      <c r="B31" s="40">
        <v>66</v>
      </c>
      <c r="C31" s="41"/>
      <c r="D31" s="42" t="s">
        <v>46</v>
      </c>
      <c r="E31" s="42"/>
      <c r="F31" s="59">
        <f>SUM(F32:F36)</f>
        <v>12365.99</v>
      </c>
      <c r="G31" s="59">
        <f>G32+G37</f>
        <v>11899.3</v>
      </c>
      <c r="H31" s="137">
        <f>(G31/F31)*100</f>
        <v>96.226019914297183</v>
      </c>
    </row>
    <row r="32" spans="1:8" s="120" customFormat="1" x14ac:dyDescent="0.25">
      <c r="A32" s="118"/>
      <c r="B32" s="118"/>
      <c r="C32" s="118">
        <v>31</v>
      </c>
      <c r="D32" s="118" t="s">
        <v>52</v>
      </c>
      <c r="E32" s="118"/>
      <c r="F32" s="119">
        <v>10508.91</v>
      </c>
      <c r="G32" s="119">
        <f>G33</f>
        <v>11177.72</v>
      </c>
      <c r="H32" s="138">
        <f>(G32/F32)*100</f>
        <v>106.36421855358928</v>
      </c>
    </row>
    <row r="33" spans="1:8" ht="22.5" x14ac:dyDescent="0.25">
      <c r="A33" s="12"/>
      <c r="B33" s="25">
        <v>661</v>
      </c>
      <c r="C33" s="13"/>
      <c r="D33" s="131" t="s">
        <v>153</v>
      </c>
      <c r="E33" s="13"/>
      <c r="F33" s="56"/>
      <c r="G33" s="124">
        <f>G34+G35</f>
        <v>11177.72</v>
      </c>
      <c r="H33" s="139"/>
    </row>
    <row r="34" spans="1:8" x14ac:dyDescent="0.25">
      <c r="A34" s="12"/>
      <c r="B34" s="12">
        <v>6614</v>
      </c>
      <c r="C34" s="13"/>
      <c r="D34" s="132" t="s">
        <v>154</v>
      </c>
      <c r="E34" s="13"/>
      <c r="F34" s="56"/>
      <c r="G34" s="56">
        <v>282.31</v>
      </c>
      <c r="H34" s="139"/>
    </row>
    <row r="35" spans="1:8" x14ac:dyDescent="0.25">
      <c r="A35" s="12"/>
      <c r="B35" s="12">
        <v>6615</v>
      </c>
      <c r="C35" s="13"/>
      <c r="D35" s="132" t="s">
        <v>155</v>
      </c>
      <c r="E35" s="13"/>
      <c r="F35" s="56"/>
      <c r="G35" s="56">
        <v>10895.41</v>
      </c>
      <c r="H35" s="139"/>
    </row>
    <row r="36" spans="1:8" s="120" customFormat="1" x14ac:dyDescent="0.25">
      <c r="A36" s="118"/>
      <c r="B36" s="118"/>
      <c r="C36" s="118">
        <v>6103</v>
      </c>
      <c r="D36" s="118" t="s">
        <v>53</v>
      </c>
      <c r="E36" s="118"/>
      <c r="F36" s="119">
        <v>1857.08</v>
      </c>
      <c r="G36" s="119">
        <f>G37</f>
        <v>721.58</v>
      </c>
      <c r="H36" s="138">
        <f>(G36/F36)*100</f>
        <v>38.855622805694964</v>
      </c>
    </row>
    <row r="37" spans="1:8" ht="33.75" x14ac:dyDescent="0.25">
      <c r="A37" s="12"/>
      <c r="B37" s="25">
        <v>663</v>
      </c>
      <c r="C37" s="13"/>
      <c r="D37" s="131" t="s">
        <v>156</v>
      </c>
      <c r="E37" s="13"/>
      <c r="F37" s="56"/>
      <c r="G37" s="124">
        <f>G38+G39</f>
        <v>721.58</v>
      </c>
      <c r="H37" s="139"/>
    </row>
    <row r="38" spans="1:8" x14ac:dyDescent="0.25">
      <c r="A38" s="12"/>
      <c r="B38" s="12">
        <v>6631</v>
      </c>
      <c r="C38" s="13"/>
      <c r="D38" s="132" t="s">
        <v>157</v>
      </c>
      <c r="E38" s="13"/>
      <c r="F38" s="56"/>
      <c r="G38" s="56">
        <v>721.58</v>
      </c>
      <c r="H38" s="139"/>
    </row>
    <row r="39" spans="1:8" x14ac:dyDescent="0.25">
      <c r="A39" s="12"/>
      <c r="B39" s="12">
        <v>6632</v>
      </c>
      <c r="C39" s="13"/>
      <c r="D39" s="132" t="s">
        <v>158</v>
      </c>
      <c r="E39" s="13"/>
      <c r="F39" s="56"/>
      <c r="G39" s="56">
        <v>0</v>
      </c>
      <c r="H39" s="139"/>
    </row>
    <row r="40" spans="1:8" ht="25.5" x14ac:dyDescent="0.25">
      <c r="A40" s="40"/>
      <c r="B40" s="40">
        <v>67</v>
      </c>
      <c r="C40" s="41"/>
      <c r="D40" s="39" t="s">
        <v>36</v>
      </c>
      <c r="E40" s="39"/>
      <c r="F40" s="59">
        <f>F41</f>
        <v>263924.56</v>
      </c>
      <c r="G40" s="59">
        <f>G41</f>
        <v>255278.04</v>
      </c>
      <c r="H40" s="137">
        <f>(G40/F40)*100</f>
        <v>96.723866850436352</v>
      </c>
    </row>
    <row r="41" spans="1:8" s="120" customFormat="1" x14ac:dyDescent="0.25">
      <c r="A41" s="118"/>
      <c r="B41" s="118"/>
      <c r="C41" s="118">
        <v>11</v>
      </c>
      <c r="D41" s="118" t="s">
        <v>17</v>
      </c>
      <c r="E41" s="118"/>
      <c r="F41" s="119">
        <v>263924.56</v>
      </c>
      <c r="G41" s="119">
        <f>G42+G43</f>
        <v>255278.04</v>
      </c>
      <c r="H41" s="138">
        <f>(G41/F41)*100</f>
        <v>96.723866850436352</v>
      </c>
    </row>
    <row r="42" spans="1:8" ht="22.5" x14ac:dyDescent="0.25">
      <c r="A42" s="12"/>
      <c r="B42" s="12">
        <v>6711</v>
      </c>
      <c r="C42" s="13"/>
      <c r="D42" s="131" t="s">
        <v>159</v>
      </c>
      <c r="E42" s="13"/>
      <c r="F42" s="56"/>
      <c r="G42" s="56">
        <v>247316.65</v>
      </c>
      <c r="H42" s="139"/>
    </row>
    <row r="43" spans="1:8" ht="33.75" x14ac:dyDescent="0.25">
      <c r="A43" s="12"/>
      <c r="B43" s="12">
        <v>6712</v>
      </c>
      <c r="C43" s="13"/>
      <c r="D43" s="131" t="s">
        <v>248</v>
      </c>
      <c r="E43" s="13"/>
      <c r="F43" s="56"/>
      <c r="G43" s="56">
        <v>7961.39</v>
      </c>
      <c r="H43" s="139"/>
    </row>
    <row r="44" spans="1:8" x14ac:dyDescent="0.25">
      <c r="A44" s="40"/>
      <c r="B44" s="40">
        <v>68</v>
      </c>
      <c r="C44" s="41"/>
      <c r="D44" s="42" t="s">
        <v>42</v>
      </c>
      <c r="E44" s="42"/>
      <c r="F44" s="59">
        <f>F45</f>
        <v>0</v>
      </c>
      <c r="G44" s="59">
        <f t="shared" ref="G44" si="1">G45</f>
        <v>0</v>
      </c>
      <c r="H44" s="137" t="e">
        <f>(G44/F44)*100</f>
        <v>#DIV/0!</v>
      </c>
    </row>
    <row r="45" spans="1:8" s="123" customFormat="1" x14ac:dyDescent="0.25">
      <c r="A45" s="121"/>
      <c r="B45" s="121"/>
      <c r="C45" s="118">
        <v>31</v>
      </c>
      <c r="D45" s="118" t="s">
        <v>52</v>
      </c>
      <c r="E45" s="118"/>
      <c r="F45" s="122">
        <v>0</v>
      </c>
      <c r="G45" s="122"/>
      <c r="H45" s="140"/>
    </row>
    <row r="46" spans="1:8" x14ac:dyDescent="0.25">
      <c r="A46" s="53"/>
      <c r="B46" s="53"/>
      <c r="C46" s="54"/>
      <c r="D46" s="54"/>
      <c r="E46" s="54"/>
      <c r="F46" s="55"/>
      <c r="G46" s="55"/>
      <c r="H46" s="141"/>
    </row>
    <row r="47" spans="1:8" ht="15.75" x14ac:dyDescent="0.25">
      <c r="A47" s="247" t="s">
        <v>250</v>
      </c>
      <c r="B47" s="268"/>
      <c r="C47" s="268"/>
      <c r="D47" s="268"/>
      <c r="E47" s="268"/>
      <c r="F47" s="268"/>
      <c r="G47" s="268"/>
      <c r="H47" s="268"/>
    </row>
    <row r="48" spans="1:8" x14ac:dyDescent="0.25">
      <c r="A48" s="53"/>
      <c r="B48" s="53"/>
      <c r="C48" s="54"/>
      <c r="D48" s="54"/>
      <c r="E48" s="54"/>
      <c r="F48" s="55"/>
      <c r="G48" s="55"/>
      <c r="H48" s="142" t="s">
        <v>54</v>
      </c>
    </row>
    <row r="49" spans="1:9" ht="38.25" x14ac:dyDescent="0.25">
      <c r="A49" s="20" t="s">
        <v>13</v>
      </c>
      <c r="B49" s="19" t="s">
        <v>14</v>
      </c>
      <c r="C49" s="19" t="s">
        <v>15</v>
      </c>
      <c r="D49" s="19" t="s">
        <v>139</v>
      </c>
      <c r="E49" s="19" t="s">
        <v>134</v>
      </c>
      <c r="F49" s="20" t="s">
        <v>135</v>
      </c>
      <c r="G49" s="20" t="s">
        <v>136</v>
      </c>
      <c r="H49" s="20" t="s">
        <v>137</v>
      </c>
    </row>
    <row r="50" spans="1:9" x14ac:dyDescent="0.25">
      <c r="A50" s="265">
        <v>1</v>
      </c>
      <c r="B50" s="266"/>
      <c r="C50" s="266"/>
      <c r="D50" s="267"/>
      <c r="E50" s="110">
        <v>2</v>
      </c>
      <c r="F50" s="111">
        <v>3</v>
      </c>
      <c r="G50" s="111">
        <v>4</v>
      </c>
      <c r="H50" s="111" t="s">
        <v>138</v>
      </c>
    </row>
    <row r="51" spans="1:9" x14ac:dyDescent="0.25">
      <c r="A51" s="45">
        <v>9</v>
      </c>
      <c r="B51" s="45"/>
      <c r="C51" s="45"/>
      <c r="D51" s="45" t="s">
        <v>91</v>
      </c>
      <c r="E51" s="45"/>
      <c r="F51" s="46"/>
      <c r="G51" s="46"/>
      <c r="H51" s="143"/>
    </row>
    <row r="52" spans="1:9" x14ac:dyDescent="0.25">
      <c r="A52" s="38"/>
      <c r="B52" s="39">
        <v>92</v>
      </c>
      <c r="C52" s="39"/>
      <c r="D52" s="39" t="s">
        <v>92</v>
      </c>
      <c r="E52" s="39"/>
      <c r="F52" s="59">
        <f>F53+F54+F56</f>
        <v>51813.84</v>
      </c>
      <c r="G52" s="59">
        <f>SUM(G53:G58)</f>
        <v>-46157.08</v>
      </c>
      <c r="H52" s="137">
        <f>(G52/F52)*100</f>
        <v>-89.082530845040637</v>
      </c>
    </row>
    <row r="53" spans="1:9" x14ac:dyDescent="0.25">
      <c r="A53" s="12"/>
      <c r="B53" s="12"/>
      <c r="C53" s="13">
        <v>9231</v>
      </c>
      <c r="D53" s="13" t="s">
        <v>88</v>
      </c>
      <c r="E53" s="13"/>
      <c r="F53" s="56">
        <v>13701.21</v>
      </c>
      <c r="G53" s="56">
        <v>-17127</v>
      </c>
      <c r="H53" s="139">
        <f>(G53/F53)*100</f>
        <v>-125.00355807990682</v>
      </c>
    </row>
    <row r="54" spans="1:9" x14ac:dyDescent="0.25">
      <c r="A54" s="12"/>
      <c r="B54" s="12"/>
      <c r="C54" s="13">
        <v>9241</v>
      </c>
      <c r="D54" s="13" t="s">
        <v>50</v>
      </c>
      <c r="E54" s="13"/>
      <c r="F54" s="56">
        <v>10276.1</v>
      </c>
      <c r="G54" s="56">
        <v>-7510.87</v>
      </c>
      <c r="H54" s="139">
        <f t="shared" ref="H54:H58" si="2">(G54/F54)*100</f>
        <v>-73.09066669261685</v>
      </c>
    </row>
    <row r="55" spans="1:9" x14ac:dyDescent="0.25">
      <c r="A55" s="12"/>
      <c r="B55" s="12"/>
      <c r="C55" s="13">
        <v>92530</v>
      </c>
      <c r="D55" s="13" t="s">
        <v>55</v>
      </c>
      <c r="E55" s="13"/>
      <c r="F55" s="56">
        <v>0</v>
      </c>
      <c r="G55" s="56">
        <v>0</v>
      </c>
      <c r="H55" s="139" t="e">
        <f t="shared" si="2"/>
        <v>#DIV/0!</v>
      </c>
    </row>
    <row r="56" spans="1:9" x14ac:dyDescent="0.25">
      <c r="A56" s="12"/>
      <c r="B56" s="12"/>
      <c r="C56" s="13">
        <v>925401</v>
      </c>
      <c r="D56" s="13" t="s">
        <v>124</v>
      </c>
      <c r="E56" s="13"/>
      <c r="F56" s="56">
        <v>27836.53</v>
      </c>
      <c r="G56" s="56">
        <v>-21519.21</v>
      </c>
      <c r="H56" s="139">
        <f t="shared" si="2"/>
        <v>-77.305648369247166</v>
      </c>
    </row>
    <row r="57" spans="1:9" x14ac:dyDescent="0.25">
      <c r="A57" s="12"/>
      <c r="B57" s="12"/>
      <c r="C57" s="13">
        <v>9257</v>
      </c>
      <c r="D57" s="13" t="s">
        <v>51</v>
      </c>
      <c r="E57" s="13"/>
      <c r="F57" s="56"/>
      <c r="G57" s="56">
        <v>0</v>
      </c>
      <c r="H57" s="139" t="e">
        <f t="shared" si="2"/>
        <v>#DIV/0!</v>
      </c>
    </row>
    <row r="58" spans="1:9" x14ac:dyDescent="0.25">
      <c r="A58" s="12"/>
      <c r="B58" s="12"/>
      <c r="C58" s="13">
        <v>926103</v>
      </c>
      <c r="D58" s="13" t="s">
        <v>53</v>
      </c>
      <c r="E58" s="13"/>
      <c r="F58" s="56"/>
      <c r="G58" s="56">
        <v>0</v>
      </c>
      <c r="H58" s="139" t="e">
        <f t="shared" si="2"/>
        <v>#DIV/0!</v>
      </c>
    </row>
    <row r="59" spans="1:9" x14ac:dyDescent="0.25">
      <c r="A59" s="12"/>
      <c r="B59" s="12"/>
      <c r="C59" s="13"/>
      <c r="D59" s="13"/>
      <c r="E59" s="13"/>
      <c r="F59" s="10"/>
      <c r="G59" s="10"/>
      <c r="H59" s="144"/>
    </row>
    <row r="61" spans="1:9" ht="15.75" x14ac:dyDescent="0.25">
      <c r="A61" s="247" t="s">
        <v>18</v>
      </c>
      <c r="B61" s="268"/>
      <c r="C61" s="268"/>
      <c r="D61" s="268"/>
      <c r="E61" s="268"/>
      <c r="F61" s="268"/>
      <c r="G61" s="268"/>
      <c r="H61" s="268"/>
    </row>
    <row r="62" spans="1:9" ht="18" x14ac:dyDescent="0.25">
      <c r="A62" s="5"/>
      <c r="B62" s="5"/>
      <c r="C62" s="5"/>
      <c r="D62" s="5"/>
      <c r="E62" s="24"/>
      <c r="F62" s="63">
        <f>F65+F238</f>
        <v>1919175.8399999999</v>
      </c>
      <c r="G62" s="63">
        <f>G65+G238</f>
        <v>2169186.65</v>
      </c>
      <c r="H62" s="63">
        <f>H65+H238</f>
        <v>0</v>
      </c>
      <c r="I62" s="50" t="s">
        <v>54</v>
      </c>
    </row>
    <row r="63" spans="1:9" ht="38.25" x14ac:dyDescent="0.25">
      <c r="A63" s="20" t="s">
        <v>13</v>
      </c>
      <c r="B63" s="19" t="s">
        <v>14</v>
      </c>
      <c r="C63" s="19" t="s">
        <v>15</v>
      </c>
      <c r="D63" s="19" t="s">
        <v>139</v>
      </c>
      <c r="E63" s="19" t="s">
        <v>134</v>
      </c>
      <c r="F63" s="20" t="s">
        <v>135</v>
      </c>
      <c r="G63" s="20" t="s">
        <v>136</v>
      </c>
      <c r="H63" s="20" t="s">
        <v>137</v>
      </c>
    </row>
    <row r="64" spans="1:9" x14ac:dyDescent="0.25">
      <c r="A64" s="265">
        <v>1</v>
      </c>
      <c r="B64" s="266"/>
      <c r="C64" s="266"/>
      <c r="D64" s="267"/>
      <c r="E64" s="110">
        <v>2</v>
      </c>
      <c r="F64" s="111">
        <v>3</v>
      </c>
      <c r="G64" s="111">
        <v>4</v>
      </c>
      <c r="H64" s="111" t="s">
        <v>138</v>
      </c>
    </row>
    <row r="65" spans="1:12" ht="15.75" customHeight="1" x14ac:dyDescent="0.25">
      <c r="A65" s="45">
        <v>3</v>
      </c>
      <c r="B65" s="45"/>
      <c r="C65" s="45"/>
      <c r="D65" s="45" t="s">
        <v>19</v>
      </c>
      <c r="E65" s="45"/>
      <c r="F65" s="62">
        <f>F66+F100+F213+F222+F236</f>
        <v>1871398.5599999998</v>
      </c>
      <c r="G65" s="62">
        <f>G66+G100+G213+G222+G237</f>
        <v>2123788.17</v>
      </c>
      <c r="H65" s="145"/>
      <c r="L65" s="215"/>
    </row>
    <row r="66" spans="1:12" ht="15.75" customHeight="1" x14ac:dyDescent="0.25">
      <c r="A66" s="38"/>
      <c r="B66" s="39">
        <v>31</v>
      </c>
      <c r="C66" s="39"/>
      <c r="D66" s="39" t="s">
        <v>20</v>
      </c>
      <c r="E66" s="39"/>
      <c r="F66" s="59">
        <f>F67+F76+F84+F91+F99</f>
        <v>1496184.88</v>
      </c>
      <c r="G66" s="59">
        <f>G67+G76+G91+G84</f>
        <v>1718882.89</v>
      </c>
      <c r="H66" s="137">
        <f>(G66/F66)*100</f>
        <v>114.88439115893219</v>
      </c>
    </row>
    <row r="67" spans="1:12" s="123" customFormat="1" x14ac:dyDescent="0.25">
      <c r="A67" s="121"/>
      <c r="B67" s="121"/>
      <c r="C67" s="118">
        <v>11</v>
      </c>
      <c r="D67" s="118" t="s">
        <v>17</v>
      </c>
      <c r="E67" s="118"/>
      <c r="F67" s="122">
        <v>108034.02</v>
      </c>
      <c r="G67" s="122">
        <f>G68+G70+G72</f>
        <v>103378.26000000001</v>
      </c>
      <c r="H67" s="140">
        <f>(G67/F67)*100</f>
        <v>95.690468613497856</v>
      </c>
    </row>
    <row r="68" spans="1:12" x14ac:dyDescent="0.25">
      <c r="A68" s="12"/>
      <c r="B68" s="25">
        <v>311</v>
      </c>
      <c r="C68" s="13"/>
      <c r="D68" s="131" t="s">
        <v>160</v>
      </c>
      <c r="E68" s="13"/>
      <c r="F68" s="56"/>
      <c r="G68" s="124">
        <f>G69</f>
        <v>84690.09</v>
      </c>
      <c r="H68" s="139"/>
    </row>
    <row r="69" spans="1:12" x14ac:dyDescent="0.25">
      <c r="A69" s="12"/>
      <c r="B69" s="12">
        <v>3111</v>
      </c>
      <c r="C69" s="13"/>
      <c r="D69" s="131" t="s">
        <v>161</v>
      </c>
      <c r="E69" s="13"/>
      <c r="F69" s="56"/>
      <c r="G69" s="56">
        <v>84690.09</v>
      </c>
      <c r="H69" s="139"/>
    </row>
    <row r="70" spans="1:12" x14ac:dyDescent="0.25">
      <c r="A70" s="12"/>
      <c r="B70" s="25">
        <v>312</v>
      </c>
      <c r="C70" s="13"/>
      <c r="D70" s="131" t="s">
        <v>162</v>
      </c>
      <c r="E70" s="13"/>
      <c r="F70" s="56"/>
      <c r="G70" s="124">
        <f>G71</f>
        <v>4714.38</v>
      </c>
      <c r="H70" s="139"/>
    </row>
    <row r="71" spans="1:12" x14ac:dyDescent="0.25">
      <c r="A71" s="12"/>
      <c r="B71" s="12">
        <v>3121</v>
      </c>
      <c r="C71" s="13"/>
      <c r="D71" s="131" t="s">
        <v>162</v>
      </c>
      <c r="E71" s="13"/>
      <c r="F71" s="56"/>
      <c r="G71" s="56">
        <v>4714.38</v>
      </c>
      <c r="H71" s="139"/>
    </row>
    <row r="72" spans="1:12" x14ac:dyDescent="0.25">
      <c r="A72" s="12"/>
      <c r="B72" s="25">
        <v>313</v>
      </c>
      <c r="C72" s="13"/>
      <c r="D72" s="131" t="s">
        <v>163</v>
      </c>
      <c r="E72" s="13"/>
      <c r="F72" s="56"/>
      <c r="G72" s="124">
        <f>G73</f>
        <v>13973.79</v>
      </c>
      <c r="H72" s="139"/>
    </row>
    <row r="73" spans="1:12" ht="22.5" x14ac:dyDescent="0.25">
      <c r="A73" s="12"/>
      <c r="B73" s="12">
        <v>3132</v>
      </c>
      <c r="C73" s="13"/>
      <c r="D73" s="131" t="s">
        <v>164</v>
      </c>
      <c r="E73" s="13"/>
      <c r="F73" s="56"/>
      <c r="G73" s="56">
        <v>13973.79</v>
      </c>
      <c r="H73" s="139"/>
    </row>
    <row r="74" spans="1:12" s="123" customFormat="1" x14ac:dyDescent="0.25">
      <c r="A74" s="121"/>
      <c r="B74" s="121"/>
      <c r="C74" s="118">
        <v>31</v>
      </c>
      <c r="D74" s="118" t="s">
        <v>88</v>
      </c>
      <c r="E74" s="118"/>
      <c r="F74" s="122">
        <v>0</v>
      </c>
      <c r="G74" s="122">
        <v>0</v>
      </c>
      <c r="H74" s="140" t="e">
        <f>(G74/F74)*100</f>
        <v>#DIV/0!</v>
      </c>
    </row>
    <row r="75" spans="1:12" s="123" customFormat="1" x14ac:dyDescent="0.25">
      <c r="A75" s="121"/>
      <c r="B75" s="121"/>
      <c r="C75" s="118">
        <v>9231</v>
      </c>
      <c r="D75" s="118" t="s">
        <v>93</v>
      </c>
      <c r="E75" s="118"/>
      <c r="F75" s="122">
        <v>0</v>
      </c>
      <c r="G75" s="122">
        <v>0</v>
      </c>
      <c r="H75" s="140" t="e">
        <f t="shared" ref="H75:H76" si="3">(G75/F75)*100</f>
        <v>#DIV/0!</v>
      </c>
    </row>
    <row r="76" spans="1:12" s="123" customFormat="1" x14ac:dyDescent="0.25">
      <c r="A76" s="121"/>
      <c r="B76" s="121"/>
      <c r="C76" s="118">
        <v>41</v>
      </c>
      <c r="D76" s="118" t="s">
        <v>50</v>
      </c>
      <c r="E76" s="118"/>
      <c r="F76" s="122">
        <v>516.03</v>
      </c>
      <c r="G76" s="122">
        <f>G77+G79</f>
        <v>236.51000000000002</v>
      </c>
      <c r="H76" s="140">
        <f t="shared" si="3"/>
        <v>45.832606631397404</v>
      </c>
    </row>
    <row r="77" spans="1:12" x14ac:dyDescent="0.25">
      <c r="A77" s="12"/>
      <c r="B77" s="25">
        <v>311</v>
      </c>
      <c r="C77" s="13"/>
      <c r="D77" s="131" t="s">
        <v>160</v>
      </c>
      <c r="E77" s="13"/>
      <c r="F77" s="56"/>
      <c r="G77" s="124">
        <f>G78</f>
        <v>203.02</v>
      </c>
      <c r="H77" s="146"/>
    </row>
    <row r="78" spans="1:12" x14ac:dyDescent="0.25">
      <c r="A78" s="12"/>
      <c r="B78" s="12">
        <v>3111</v>
      </c>
      <c r="C78" s="13"/>
      <c r="D78" s="131" t="s">
        <v>161</v>
      </c>
      <c r="E78" s="13"/>
      <c r="F78" s="56"/>
      <c r="G78" s="56">
        <v>203.02</v>
      </c>
      <c r="H78" s="146"/>
    </row>
    <row r="79" spans="1:12" x14ac:dyDescent="0.25">
      <c r="A79" s="12"/>
      <c r="B79" s="25">
        <v>313</v>
      </c>
      <c r="C79" s="13"/>
      <c r="D79" s="131" t="s">
        <v>163</v>
      </c>
      <c r="E79" s="13"/>
      <c r="F79" s="56"/>
      <c r="G79" s="124">
        <f>G80</f>
        <v>33.49</v>
      </c>
      <c r="H79" s="146"/>
    </row>
    <row r="80" spans="1:12" ht="22.5" x14ac:dyDescent="0.25">
      <c r="A80" s="12"/>
      <c r="B80" s="12">
        <v>3132</v>
      </c>
      <c r="C80" s="13"/>
      <c r="D80" s="131" t="s">
        <v>164</v>
      </c>
      <c r="E80" s="13"/>
      <c r="F80" s="56"/>
      <c r="G80" s="56">
        <v>33.49</v>
      </c>
      <c r="H80" s="146"/>
    </row>
    <row r="81" spans="1:8" s="123" customFormat="1" x14ac:dyDescent="0.25">
      <c r="A81" s="121"/>
      <c r="B81" s="121"/>
      <c r="C81" s="118">
        <v>92530</v>
      </c>
      <c r="D81" s="118" t="s">
        <v>96</v>
      </c>
      <c r="E81" s="118"/>
      <c r="F81" s="122">
        <v>0</v>
      </c>
      <c r="G81" s="122">
        <f>G82</f>
        <v>0</v>
      </c>
      <c r="H81" s="147" t="e">
        <f>(G81/F81)*100</f>
        <v>#DIV/0!</v>
      </c>
    </row>
    <row r="82" spans="1:8" x14ac:dyDescent="0.25">
      <c r="A82" s="12"/>
      <c r="B82" s="25">
        <v>311</v>
      </c>
      <c r="C82" s="13"/>
      <c r="D82" s="131" t="s">
        <v>160</v>
      </c>
      <c r="E82" s="13"/>
      <c r="F82" s="56"/>
      <c r="G82" s="124">
        <f>G83</f>
        <v>0</v>
      </c>
      <c r="H82" s="147"/>
    </row>
    <row r="83" spans="1:8" x14ac:dyDescent="0.25">
      <c r="A83" s="12"/>
      <c r="B83" s="12">
        <v>3111</v>
      </c>
      <c r="C83" s="13"/>
      <c r="D83" s="131" t="s">
        <v>161</v>
      </c>
      <c r="E83" s="13"/>
      <c r="F83" s="56"/>
      <c r="G83" s="56">
        <v>0</v>
      </c>
      <c r="H83" s="147"/>
    </row>
    <row r="84" spans="1:8" s="123" customFormat="1" x14ac:dyDescent="0.25">
      <c r="A84" s="121"/>
      <c r="B84" s="121"/>
      <c r="C84" s="118">
        <v>5402</v>
      </c>
      <c r="D84" s="118" t="s">
        <v>56</v>
      </c>
      <c r="E84" s="118"/>
      <c r="F84" s="122">
        <v>44929.95</v>
      </c>
      <c r="G84" s="122">
        <f>G85+G87+G89</f>
        <v>64635.17</v>
      </c>
      <c r="H84" s="147">
        <f t="shared" ref="H84:H99" si="4">(G84/F84)*100</f>
        <v>143.85764951886216</v>
      </c>
    </row>
    <row r="85" spans="1:8" x14ac:dyDescent="0.25">
      <c r="A85" s="12"/>
      <c r="B85" s="25">
        <v>311</v>
      </c>
      <c r="C85" s="13"/>
      <c r="D85" s="131" t="s">
        <v>160</v>
      </c>
      <c r="E85" s="13"/>
      <c r="F85" s="56"/>
      <c r="G85" s="124">
        <f>G86</f>
        <v>50446.54</v>
      </c>
      <c r="H85" s="147"/>
    </row>
    <row r="86" spans="1:8" x14ac:dyDescent="0.25">
      <c r="A86" s="12"/>
      <c r="B86" s="12">
        <v>3111</v>
      </c>
      <c r="C86" s="13"/>
      <c r="D86" s="131" t="s">
        <v>161</v>
      </c>
      <c r="E86" s="13"/>
      <c r="F86" s="56"/>
      <c r="G86" s="56">
        <v>50446.54</v>
      </c>
      <c r="H86" s="147"/>
    </row>
    <row r="87" spans="1:8" x14ac:dyDescent="0.25">
      <c r="A87" s="12"/>
      <c r="B87" s="25">
        <v>312</v>
      </c>
      <c r="C87" s="13"/>
      <c r="D87" s="131" t="s">
        <v>162</v>
      </c>
      <c r="E87" s="13"/>
      <c r="F87" s="56"/>
      <c r="G87" s="124">
        <f>G88</f>
        <v>5865</v>
      </c>
      <c r="H87" s="147"/>
    </row>
    <row r="88" spans="1:8" x14ac:dyDescent="0.25">
      <c r="A88" s="12"/>
      <c r="B88" s="12">
        <v>3121</v>
      </c>
      <c r="C88" s="13"/>
      <c r="D88" s="131" t="s">
        <v>162</v>
      </c>
      <c r="E88" s="13"/>
      <c r="F88" s="56"/>
      <c r="G88" s="56">
        <v>5865</v>
      </c>
      <c r="H88" s="147"/>
    </row>
    <row r="89" spans="1:8" x14ac:dyDescent="0.25">
      <c r="A89" s="12"/>
      <c r="B89" s="25">
        <v>313</v>
      </c>
      <c r="C89" s="13"/>
      <c r="D89" s="131" t="s">
        <v>163</v>
      </c>
      <c r="E89" s="13"/>
      <c r="F89" s="56"/>
      <c r="G89" s="124">
        <f>G90</f>
        <v>8323.6299999999992</v>
      </c>
      <c r="H89" s="147"/>
    </row>
    <row r="90" spans="1:8" ht="22.5" x14ac:dyDescent="0.25">
      <c r="A90" s="12"/>
      <c r="B90" s="12">
        <v>3132</v>
      </c>
      <c r="C90" s="13"/>
      <c r="D90" s="131" t="s">
        <v>164</v>
      </c>
      <c r="E90" s="13"/>
      <c r="F90" s="56"/>
      <c r="G90" s="56">
        <v>8323.6299999999992</v>
      </c>
      <c r="H90" s="147"/>
    </row>
    <row r="91" spans="1:8" s="123" customFormat="1" x14ac:dyDescent="0.25">
      <c r="A91" s="121"/>
      <c r="B91" s="121"/>
      <c r="C91" s="118">
        <v>57</v>
      </c>
      <c r="D91" s="118" t="s">
        <v>51</v>
      </c>
      <c r="E91" s="118"/>
      <c r="F91" s="122">
        <v>1342542.96</v>
      </c>
      <c r="G91" s="122">
        <f>G92+G94+G96</f>
        <v>1550632.95</v>
      </c>
      <c r="H91" s="147">
        <f t="shared" si="4"/>
        <v>115.49968948479683</v>
      </c>
    </row>
    <row r="92" spans="1:8" x14ac:dyDescent="0.25">
      <c r="A92" s="12"/>
      <c r="B92" s="25">
        <v>311</v>
      </c>
      <c r="C92" s="13"/>
      <c r="D92" s="131" t="s">
        <v>160</v>
      </c>
      <c r="E92" s="13"/>
      <c r="F92" s="56"/>
      <c r="G92" s="124">
        <f>G93</f>
        <v>1281182.3500000001</v>
      </c>
      <c r="H92" s="147"/>
    </row>
    <row r="93" spans="1:8" x14ac:dyDescent="0.25">
      <c r="A93" s="12"/>
      <c r="B93" s="12">
        <v>3111</v>
      </c>
      <c r="C93" s="13"/>
      <c r="D93" s="131" t="s">
        <v>161</v>
      </c>
      <c r="E93" s="13"/>
      <c r="F93" s="56"/>
      <c r="G93" s="56">
        <v>1281182.3500000001</v>
      </c>
      <c r="H93" s="147"/>
    </row>
    <row r="94" spans="1:8" x14ac:dyDescent="0.25">
      <c r="A94" s="12"/>
      <c r="B94" s="25">
        <v>312</v>
      </c>
      <c r="C94" s="13"/>
      <c r="D94" s="131" t="s">
        <v>162</v>
      </c>
      <c r="E94" s="13"/>
      <c r="F94" s="56"/>
      <c r="G94" s="124">
        <f>G95</f>
        <v>58011.67</v>
      </c>
      <c r="H94" s="147"/>
    </row>
    <row r="95" spans="1:8" x14ac:dyDescent="0.25">
      <c r="A95" s="12"/>
      <c r="B95" s="12">
        <v>3121</v>
      </c>
      <c r="C95" s="13"/>
      <c r="D95" s="131" t="s">
        <v>162</v>
      </c>
      <c r="E95" s="13"/>
      <c r="F95" s="56"/>
      <c r="G95" s="56">
        <v>58011.67</v>
      </c>
      <c r="H95" s="147"/>
    </row>
    <row r="96" spans="1:8" x14ac:dyDescent="0.25">
      <c r="A96" s="12"/>
      <c r="B96" s="25">
        <v>313</v>
      </c>
      <c r="C96" s="13"/>
      <c r="D96" s="131" t="s">
        <v>163</v>
      </c>
      <c r="E96" s="13"/>
      <c r="F96" s="56"/>
      <c r="G96" s="124">
        <f>G97+G98</f>
        <v>211438.93</v>
      </c>
      <c r="H96" s="147"/>
    </row>
    <row r="97" spans="1:8" ht="22.5" x14ac:dyDescent="0.25">
      <c r="A97" s="12"/>
      <c r="B97" s="12">
        <v>3132</v>
      </c>
      <c r="C97" s="13"/>
      <c r="D97" s="131" t="s">
        <v>164</v>
      </c>
      <c r="E97" s="13"/>
      <c r="F97" s="56"/>
      <c r="G97" s="56">
        <v>211332.57</v>
      </c>
      <c r="H97" s="147"/>
    </row>
    <row r="98" spans="1:8" ht="22.5" x14ac:dyDescent="0.25">
      <c r="A98" s="12"/>
      <c r="B98" s="12">
        <v>3133</v>
      </c>
      <c r="C98" s="13"/>
      <c r="D98" s="131" t="s">
        <v>245</v>
      </c>
      <c r="E98" s="13"/>
      <c r="F98" s="56"/>
      <c r="G98" s="56">
        <v>106.36</v>
      </c>
      <c r="H98" s="147"/>
    </row>
    <row r="99" spans="1:8" s="123" customFormat="1" x14ac:dyDescent="0.25">
      <c r="A99" s="121"/>
      <c r="B99" s="121"/>
      <c r="C99" s="118">
        <v>6103</v>
      </c>
      <c r="D99" s="118" t="s">
        <v>53</v>
      </c>
      <c r="E99" s="118"/>
      <c r="F99" s="122">
        <v>161.91999999999999</v>
      </c>
      <c r="G99" s="122">
        <v>0</v>
      </c>
      <c r="H99" s="147">
        <f t="shared" si="4"/>
        <v>0</v>
      </c>
    </row>
    <row r="100" spans="1:8" x14ac:dyDescent="0.25">
      <c r="A100" s="40"/>
      <c r="B100" s="40">
        <v>32</v>
      </c>
      <c r="C100" s="41"/>
      <c r="D100" s="40" t="s">
        <v>29</v>
      </c>
      <c r="E100" s="40"/>
      <c r="F100" s="59">
        <f>SUM(F101:F212)</f>
        <v>309540.76999999996</v>
      </c>
      <c r="G100" s="59">
        <f>G101+G128+G145+G155+G170+G186+G205+G212+G180+G187</f>
        <v>338424.15</v>
      </c>
      <c r="H100" s="137">
        <f>(G100/F100)*100</f>
        <v>109.33104224041313</v>
      </c>
    </row>
    <row r="101" spans="1:8" s="123" customFormat="1" x14ac:dyDescent="0.25">
      <c r="A101" s="121"/>
      <c r="B101" s="121"/>
      <c r="C101" s="118">
        <v>11</v>
      </c>
      <c r="D101" s="118" t="s">
        <v>17</v>
      </c>
      <c r="E101" s="118"/>
      <c r="F101" s="122">
        <v>96764.34</v>
      </c>
      <c r="G101" s="122">
        <f>G102+G107+G114+G123</f>
        <v>118178.48000000001</v>
      </c>
      <c r="H101" s="140">
        <f>(G101/F101)*100</f>
        <v>122.13019796342333</v>
      </c>
    </row>
    <row r="102" spans="1:8" x14ac:dyDescent="0.25">
      <c r="A102" s="12"/>
      <c r="B102" s="25">
        <v>321</v>
      </c>
      <c r="C102" s="13"/>
      <c r="D102" s="131" t="s">
        <v>165</v>
      </c>
      <c r="E102" s="13"/>
      <c r="F102" s="56"/>
      <c r="G102" s="124">
        <f>SUM(G103:G106)</f>
        <v>4525.7999999999993</v>
      </c>
      <c r="H102" s="140"/>
    </row>
    <row r="103" spans="1:8" x14ac:dyDescent="0.25">
      <c r="A103" s="12"/>
      <c r="B103" s="12">
        <v>3211</v>
      </c>
      <c r="C103" s="13"/>
      <c r="D103" s="131" t="s">
        <v>166</v>
      </c>
      <c r="E103" s="13"/>
      <c r="F103" s="56"/>
      <c r="G103" s="56">
        <v>2978.95</v>
      </c>
      <c r="H103" s="140"/>
    </row>
    <row r="104" spans="1:8" ht="22.5" x14ac:dyDescent="0.25">
      <c r="A104" s="12"/>
      <c r="B104" s="12">
        <v>3212</v>
      </c>
      <c r="C104" s="13"/>
      <c r="D104" s="131" t="s">
        <v>167</v>
      </c>
      <c r="E104" s="13"/>
      <c r="F104" s="56"/>
      <c r="G104" s="56">
        <v>1371.85</v>
      </c>
      <c r="H104" s="140"/>
    </row>
    <row r="105" spans="1:8" x14ac:dyDescent="0.25">
      <c r="A105" s="12"/>
      <c r="B105" s="12">
        <v>3213</v>
      </c>
      <c r="C105" s="13"/>
      <c r="D105" s="131" t="s">
        <v>168</v>
      </c>
      <c r="E105" s="13"/>
      <c r="F105" s="56"/>
      <c r="G105" s="56">
        <v>175</v>
      </c>
      <c r="H105" s="140"/>
    </row>
    <row r="106" spans="1:8" ht="22.5" x14ac:dyDescent="0.25">
      <c r="A106" s="12"/>
      <c r="B106" s="12">
        <v>3214</v>
      </c>
      <c r="C106" s="13"/>
      <c r="D106" s="131" t="s">
        <v>169</v>
      </c>
      <c r="E106" s="13"/>
      <c r="F106" s="56"/>
      <c r="G106" s="56">
        <v>0</v>
      </c>
      <c r="H106" s="140"/>
    </row>
    <row r="107" spans="1:8" x14ac:dyDescent="0.25">
      <c r="A107" s="12"/>
      <c r="B107" s="25">
        <v>322</v>
      </c>
      <c r="C107" s="13"/>
      <c r="D107" s="131" t="s">
        <v>170</v>
      </c>
      <c r="E107" s="13"/>
      <c r="F107" s="56"/>
      <c r="G107" s="124">
        <f>G108+G109+G110+G111+G112+G113</f>
        <v>51375.47</v>
      </c>
      <c r="H107" s="140"/>
    </row>
    <row r="108" spans="1:8" ht="22.5" x14ac:dyDescent="0.25">
      <c r="A108" s="12"/>
      <c r="B108" s="12">
        <v>3221</v>
      </c>
      <c r="C108" s="13"/>
      <c r="D108" s="131" t="s">
        <v>171</v>
      </c>
      <c r="E108" s="13"/>
      <c r="F108" s="56"/>
      <c r="G108" s="56">
        <v>13270.18</v>
      </c>
      <c r="H108" s="140"/>
    </row>
    <row r="109" spans="1:8" x14ac:dyDescent="0.25">
      <c r="A109" s="12"/>
      <c r="B109" s="12">
        <v>3222</v>
      </c>
      <c r="C109" s="13"/>
      <c r="D109" s="131" t="s">
        <v>172</v>
      </c>
      <c r="E109" s="13"/>
      <c r="F109" s="56"/>
      <c r="G109" s="56">
        <v>77.89</v>
      </c>
      <c r="H109" s="140"/>
    </row>
    <row r="110" spans="1:8" x14ac:dyDescent="0.25">
      <c r="A110" s="12"/>
      <c r="B110" s="12">
        <v>3223</v>
      </c>
      <c r="C110" s="13"/>
      <c r="D110" s="131" t="s">
        <v>173</v>
      </c>
      <c r="E110" s="13"/>
      <c r="F110" s="56"/>
      <c r="G110" s="56">
        <v>35997.730000000003</v>
      </c>
      <c r="H110" s="140"/>
    </row>
    <row r="111" spans="1:8" x14ac:dyDescent="0.25">
      <c r="A111" s="12"/>
      <c r="B111" s="12">
        <v>3224</v>
      </c>
      <c r="C111" s="13"/>
      <c r="D111" s="131" t="s">
        <v>229</v>
      </c>
      <c r="E111" s="13"/>
      <c r="F111" s="56"/>
      <c r="G111" s="56">
        <v>726.37</v>
      </c>
      <c r="H111" s="140"/>
    </row>
    <row r="112" spans="1:8" x14ac:dyDescent="0.25">
      <c r="A112" s="12"/>
      <c r="B112" s="12">
        <v>3225</v>
      </c>
      <c r="C112" s="13"/>
      <c r="D112" s="131" t="s">
        <v>239</v>
      </c>
      <c r="E112" s="13"/>
      <c r="F112" s="56"/>
      <c r="G112" s="56">
        <v>385.09</v>
      </c>
      <c r="H112" s="140"/>
    </row>
    <row r="113" spans="1:8" ht="22.5" x14ac:dyDescent="0.25">
      <c r="A113" s="12"/>
      <c r="B113" s="12">
        <v>3227</v>
      </c>
      <c r="C113" s="13"/>
      <c r="D113" s="131" t="s">
        <v>188</v>
      </c>
      <c r="E113" s="13"/>
      <c r="F113" s="56"/>
      <c r="G113" s="56">
        <v>918.21</v>
      </c>
      <c r="H113" s="140"/>
    </row>
    <row r="114" spans="1:8" x14ac:dyDescent="0.25">
      <c r="A114" s="12"/>
      <c r="B114" s="25">
        <v>323</v>
      </c>
      <c r="C114" s="13"/>
      <c r="D114" s="131" t="s">
        <v>175</v>
      </c>
      <c r="E114" s="13"/>
      <c r="F114" s="56"/>
      <c r="G114" s="124">
        <f>SUM(G115:G122)</f>
        <v>59303.43</v>
      </c>
      <c r="H114" s="140"/>
    </row>
    <row r="115" spans="1:8" x14ac:dyDescent="0.25">
      <c r="A115" s="12"/>
      <c r="B115" s="12">
        <v>3231</v>
      </c>
      <c r="C115" s="13"/>
      <c r="D115" s="131" t="s">
        <v>176</v>
      </c>
      <c r="E115" s="13"/>
      <c r="F115" s="56"/>
      <c r="G115" s="56">
        <v>3627.32</v>
      </c>
      <c r="H115" s="140"/>
    </row>
    <row r="116" spans="1:8" ht="22.5" x14ac:dyDescent="0.25">
      <c r="A116" s="12"/>
      <c r="B116" s="12">
        <v>3232</v>
      </c>
      <c r="C116" s="13"/>
      <c r="D116" s="131" t="s">
        <v>177</v>
      </c>
      <c r="E116" s="13"/>
      <c r="F116" s="56"/>
      <c r="G116" s="56">
        <v>0</v>
      </c>
      <c r="H116" s="140"/>
    </row>
    <row r="117" spans="1:8" x14ac:dyDescent="0.25">
      <c r="A117" s="12"/>
      <c r="B117" s="12">
        <v>3233</v>
      </c>
      <c r="C117" s="13"/>
      <c r="D117" s="131" t="s">
        <v>178</v>
      </c>
      <c r="E117" s="13"/>
      <c r="F117" s="56"/>
      <c r="G117" s="56">
        <v>497.7</v>
      </c>
      <c r="H117" s="140"/>
    </row>
    <row r="118" spans="1:8" x14ac:dyDescent="0.25">
      <c r="A118" s="12"/>
      <c r="B118" s="12">
        <v>3236</v>
      </c>
      <c r="C118" s="13"/>
      <c r="D118" s="131" t="s">
        <v>189</v>
      </c>
      <c r="E118" s="13"/>
      <c r="F118" s="56"/>
      <c r="G118" s="56">
        <v>8919.1200000000008</v>
      </c>
      <c r="H118" s="140"/>
    </row>
    <row r="119" spans="1:8" x14ac:dyDescent="0.25">
      <c r="A119" s="12"/>
      <c r="B119" s="12">
        <v>3234</v>
      </c>
      <c r="C119" s="13"/>
      <c r="D119" s="131" t="s">
        <v>179</v>
      </c>
      <c r="E119" s="13"/>
      <c r="F119" s="56"/>
      <c r="G119" s="56">
        <v>7414.03</v>
      </c>
      <c r="H119" s="140"/>
    </row>
    <row r="120" spans="1:8" x14ac:dyDescent="0.25">
      <c r="A120" s="12"/>
      <c r="B120" s="12">
        <v>3237</v>
      </c>
      <c r="C120" s="13"/>
      <c r="D120" s="131" t="s">
        <v>180</v>
      </c>
      <c r="E120" s="13"/>
      <c r="F120" s="56"/>
      <c r="G120" s="56">
        <v>1626.18</v>
      </c>
      <c r="H120" s="140"/>
    </row>
    <row r="121" spans="1:8" x14ac:dyDescent="0.25">
      <c r="A121" s="12"/>
      <c r="B121" s="12">
        <v>3238</v>
      </c>
      <c r="C121" s="13"/>
      <c r="D121" s="131" t="s">
        <v>181</v>
      </c>
      <c r="E121" s="13"/>
      <c r="F121" s="56"/>
      <c r="G121" s="56">
        <v>3614.49</v>
      </c>
      <c r="H121" s="140"/>
    </row>
    <row r="122" spans="1:8" x14ac:dyDescent="0.25">
      <c r="A122" s="12"/>
      <c r="B122" s="12">
        <v>3239</v>
      </c>
      <c r="C122" s="13"/>
      <c r="D122" s="131" t="s">
        <v>182</v>
      </c>
      <c r="E122" s="13"/>
      <c r="F122" s="56"/>
      <c r="G122" s="56">
        <v>33604.589999999997</v>
      </c>
      <c r="H122" s="140"/>
    </row>
    <row r="123" spans="1:8" ht="22.5" x14ac:dyDescent="0.25">
      <c r="A123" s="12"/>
      <c r="B123" s="25">
        <v>329</v>
      </c>
      <c r="C123" s="13"/>
      <c r="D123" s="131" t="s">
        <v>183</v>
      </c>
      <c r="E123" s="13"/>
      <c r="F123" s="56"/>
      <c r="G123" s="124">
        <f>SUM(G124:G127)</f>
        <v>2973.78</v>
      </c>
      <c r="H123" s="140"/>
    </row>
    <row r="124" spans="1:8" x14ac:dyDescent="0.25">
      <c r="A124" s="12"/>
      <c r="B124" s="12">
        <v>3292</v>
      </c>
      <c r="C124" s="13"/>
      <c r="D124" s="131" t="s">
        <v>184</v>
      </c>
      <c r="E124" s="13"/>
      <c r="F124" s="56"/>
      <c r="G124" s="56">
        <v>1520.1</v>
      </c>
      <c r="H124" s="140"/>
    </row>
    <row r="125" spans="1:8" x14ac:dyDescent="0.25">
      <c r="A125" s="12"/>
      <c r="B125" s="12">
        <v>3293</v>
      </c>
      <c r="C125" s="13"/>
      <c r="D125" s="131" t="s">
        <v>185</v>
      </c>
      <c r="E125" s="13"/>
      <c r="F125" s="56"/>
      <c r="G125" s="56">
        <v>393.36</v>
      </c>
      <c r="H125" s="140"/>
    </row>
    <row r="126" spans="1:8" x14ac:dyDescent="0.25">
      <c r="A126" s="12"/>
      <c r="B126" s="12">
        <v>3294</v>
      </c>
      <c r="C126" s="13"/>
      <c r="D126" s="131" t="s">
        <v>186</v>
      </c>
      <c r="E126" s="13"/>
      <c r="F126" s="56"/>
      <c r="G126" s="56">
        <v>163.09</v>
      </c>
      <c r="H126" s="140"/>
    </row>
    <row r="127" spans="1:8" ht="22.5" x14ac:dyDescent="0.25">
      <c r="A127" s="12"/>
      <c r="B127" s="12">
        <v>3299</v>
      </c>
      <c r="C127" s="13"/>
      <c r="D127" s="131" t="s">
        <v>183</v>
      </c>
      <c r="E127" s="13"/>
      <c r="F127" s="56"/>
      <c r="G127" s="56">
        <v>897.23</v>
      </c>
      <c r="H127" s="140"/>
    </row>
    <row r="128" spans="1:8" s="123" customFormat="1" x14ac:dyDescent="0.25">
      <c r="A128" s="121"/>
      <c r="B128" s="121"/>
      <c r="C128" s="118">
        <v>31</v>
      </c>
      <c r="D128" s="118" t="s">
        <v>52</v>
      </c>
      <c r="E128" s="118"/>
      <c r="F128" s="122">
        <v>0</v>
      </c>
      <c r="G128" s="122">
        <f>G129+G131+G134+G139+G141</f>
        <v>1019.41</v>
      </c>
      <c r="H128" s="140" t="e">
        <f t="shared" ref="H128:H187" si="5">(G128/F128)*100</f>
        <v>#DIV/0!</v>
      </c>
    </row>
    <row r="129" spans="1:8" x14ac:dyDescent="0.25">
      <c r="A129" s="12"/>
      <c r="B129" s="25">
        <v>321</v>
      </c>
      <c r="C129" s="13"/>
      <c r="D129" s="131" t="s">
        <v>165</v>
      </c>
      <c r="E129" s="13"/>
      <c r="F129" s="56"/>
      <c r="G129" s="124">
        <f>G130</f>
        <v>0</v>
      </c>
      <c r="H129" s="140"/>
    </row>
    <row r="130" spans="1:8" x14ac:dyDescent="0.25">
      <c r="A130" s="12"/>
      <c r="B130" s="12">
        <v>3211</v>
      </c>
      <c r="C130" s="13"/>
      <c r="D130" s="131" t="s">
        <v>166</v>
      </c>
      <c r="E130" s="13"/>
      <c r="F130" s="56"/>
      <c r="G130" s="56">
        <v>0</v>
      </c>
      <c r="H130" s="140"/>
    </row>
    <row r="131" spans="1:8" x14ac:dyDescent="0.25">
      <c r="A131" s="12"/>
      <c r="B131" s="25">
        <v>322</v>
      </c>
      <c r="C131" s="13"/>
      <c r="D131" s="131" t="s">
        <v>170</v>
      </c>
      <c r="E131" s="13"/>
      <c r="F131" s="56"/>
      <c r="G131" s="124">
        <f>G132</f>
        <v>0.19</v>
      </c>
      <c r="H131" s="140"/>
    </row>
    <row r="132" spans="1:8" ht="22.5" x14ac:dyDescent="0.25">
      <c r="A132" s="12"/>
      <c r="B132" s="12">
        <v>3221</v>
      </c>
      <c r="C132" s="13"/>
      <c r="D132" s="131" t="s">
        <v>171</v>
      </c>
      <c r="E132" s="13"/>
      <c r="F132" s="56"/>
      <c r="G132" s="56">
        <v>0.19</v>
      </c>
      <c r="H132" s="140"/>
    </row>
    <row r="133" spans="1:8" x14ac:dyDescent="0.25">
      <c r="A133" s="12"/>
      <c r="B133" s="12">
        <v>3224</v>
      </c>
      <c r="C133" s="13"/>
      <c r="D133" s="131" t="s">
        <v>230</v>
      </c>
      <c r="E133" s="13"/>
      <c r="F133" s="56"/>
      <c r="G133" s="56">
        <v>0</v>
      </c>
      <c r="H133" s="140"/>
    </row>
    <row r="134" spans="1:8" x14ac:dyDescent="0.25">
      <c r="A134" s="12"/>
      <c r="B134" s="25">
        <v>323</v>
      </c>
      <c r="C134" s="13"/>
      <c r="D134" s="131" t="s">
        <v>175</v>
      </c>
      <c r="E134" s="13"/>
      <c r="F134" s="56"/>
      <c r="G134" s="124">
        <f>G135+G136+G137</f>
        <v>928.05</v>
      </c>
      <c r="H134" s="140"/>
    </row>
    <row r="135" spans="1:8" x14ac:dyDescent="0.25">
      <c r="A135" s="12"/>
      <c r="B135" s="12">
        <v>3231</v>
      </c>
      <c r="C135" s="13"/>
      <c r="D135" s="131" t="s">
        <v>176</v>
      </c>
      <c r="E135" s="13"/>
      <c r="F135" s="56"/>
      <c r="G135" s="56">
        <v>300</v>
      </c>
      <c r="H135" s="140"/>
    </row>
    <row r="136" spans="1:8" x14ac:dyDescent="0.25">
      <c r="A136" s="12"/>
      <c r="B136" s="12">
        <v>3236</v>
      </c>
      <c r="C136" s="13"/>
      <c r="D136" s="131" t="s">
        <v>189</v>
      </c>
      <c r="E136" s="13"/>
      <c r="F136" s="56"/>
      <c r="G136" s="56">
        <v>44.29</v>
      </c>
      <c r="H136" s="140"/>
    </row>
    <row r="137" spans="1:8" x14ac:dyDescent="0.25">
      <c r="A137" s="12"/>
      <c r="B137" s="12">
        <v>3238</v>
      </c>
      <c r="C137" s="13"/>
      <c r="D137" s="131" t="s">
        <v>181</v>
      </c>
      <c r="E137" s="13"/>
      <c r="F137" s="56"/>
      <c r="G137" s="56">
        <v>583.76</v>
      </c>
      <c r="H137" s="140"/>
    </row>
    <row r="138" spans="1:8" x14ac:dyDescent="0.25">
      <c r="A138" s="12"/>
      <c r="B138" s="12">
        <v>3239</v>
      </c>
      <c r="C138" s="13"/>
      <c r="D138" s="131" t="s">
        <v>182</v>
      </c>
      <c r="E138" s="13"/>
      <c r="F138" s="56"/>
      <c r="G138" s="56">
        <v>0</v>
      </c>
      <c r="H138" s="140"/>
    </row>
    <row r="139" spans="1:8" ht="22.5" x14ac:dyDescent="0.25">
      <c r="A139" s="12"/>
      <c r="B139" s="25">
        <v>324</v>
      </c>
      <c r="C139" s="13"/>
      <c r="D139" s="131" t="s">
        <v>187</v>
      </c>
      <c r="E139" s="13"/>
      <c r="F139" s="56"/>
      <c r="G139" s="124">
        <f>G140</f>
        <v>0</v>
      </c>
      <c r="H139" s="140"/>
    </row>
    <row r="140" spans="1:8" ht="22.5" x14ac:dyDescent="0.25">
      <c r="A140" s="12"/>
      <c r="B140" s="12">
        <v>3241</v>
      </c>
      <c r="C140" s="13"/>
      <c r="D140" s="131" t="s">
        <v>187</v>
      </c>
      <c r="E140" s="13"/>
      <c r="F140" s="56"/>
      <c r="G140" s="56">
        <v>0</v>
      </c>
      <c r="H140" s="140"/>
    </row>
    <row r="141" spans="1:8" ht="22.5" x14ac:dyDescent="0.25">
      <c r="A141" s="12"/>
      <c r="B141" s="25">
        <v>329</v>
      </c>
      <c r="C141" s="13"/>
      <c r="D141" s="131" t="s">
        <v>183</v>
      </c>
      <c r="E141" s="13"/>
      <c r="F141" s="56"/>
      <c r="G141" s="124">
        <f>SUM(G142:G144)</f>
        <v>91.17</v>
      </c>
      <c r="H141" s="140"/>
    </row>
    <row r="142" spans="1:8" x14ac:dyDescent="0.25">
      <c r="A142" s="12"/>
      <c r="B142" s="12">
        <v>3295</v>
      </c>
      <c r="C142" s="13"/>
      <c r="D142" s="131" t="s">
        <v>191</v>
      </c>
      <c r="E142" s="13"/>
      <c r="F142" s="56"/>
      <c r="G142" s="56">
        <v>53.18</v>
      </c>
      <c r="H142" s="140"/>
    </row>
    <row r="143" spans="1:8" x14ac:dyDescent="0.25">
      <c r="A143" s="12"/>
      <c r="B143" s="12">
        <v>3296</v>
      </c>
      <c r="C143" s="13"/>
      <c r="D143" s="131" t="s">
        <v>223</v>
      </c>
      <c r="E143" s="13"/>
      <c r="F143" s="56"/>
      <c r="G143" s="56">
        <v>37.99</v>
      </c>
      <c r="H143" s="140"/>
    </row>
    <row r="144" spans="1:8" ht="22.5" x14ac:dyDescent="0.25">
      <c r="A144" s="12"/>
      <c r="B144" s="12">
        <v>3299</v>
      </c>
      <c r="C144" s="13"/>
      <c r="D144" s="131" t="s">
        <v>183</v>
      </c>
      <c r="E144" s="13"/>
      <c r="F144" s="56"/>
      <c r="G144" s="56">
        <v>0</v>
      </c>
      <c r="H144" s="140"/>
    </row>
    <row r="145" spans="1:8" s="120" customFormat="1" x14ac:dyDescent="0.25">
      <c r="A145" s="234"/>
      <c r="B145" s="234"/>
      <c r="C145" s="234">
        <v>9231</v>
      </c>
      <c r="D145" s="235" t="s">
        <v>232</v>
      </c>
      <c r="E145" s="234"/>
      <c r="F145" s="236">
        <v>5308.91</v>
      </c>
      <c r="G145" s="236">
        <f>G146+G149+G153</f>
        <v>9117.31</v>
      </c>
      <c r="H145" s="237"/>
    </row>
    <row r="146" spans="1:8" s="241" customFormat="1" ht="12" x14ac:dyDescent="0.2">
      <c r="A146" s="230"/>
      <c r="B146" s="243">
        <v>322</v>
      </c>
      <c r="C146" s="230"/>
      <c r="D146" s="238" t="s">
        <v>170</v>
      </c>
      <c r="E146" s="230"/>
      <c r="F146" s="239"/>
      <c r="G146" s="242">
        <f>G147+G148</f>
        <v>3714.48</v>
      </c>
      <c r="H146" s="240"/>
    </row>
    <row r="147" spans="1:8" s="241" customFormat="1" ht="20.25" customHeight="1" x14ac:dyDescent="0.2">
      <c r="A147" s="230"/>
      <c r="B147" s="230">
        <v>3224</v>
      </c>
      <c r="C147" s="230"/>
      <c r="D147" s="238" t="s">
        <v>247</v>
      </c>
      <c r="E147" s="230"/>
      <c r="F147" s="239"/>
      <c r="G147" s="239">
        <v>311.75</v>
      </c>
      <c r="H147" s="240"/>
    </row>
    <row r="148" spans="1:8" s="241" customFormat="1" ht="17.25" customHeight="1" x14ac:dyDescent="0.2">
      <c r="A148" s="230"/>
      <c r="B148" s="230">
        <v>3225</v>
      </c>
      <c r="C148" s="230"/>
      <c r="D148" s="238" t="s">
        <v>239</v>
      </c>
      <c r="E148" s="230"/>
      <c r="F148" s="239"/>
      <c r="G148" s="239">
        <v>3402.73</v>
      </c>
      <c r="H148" s="240"/>
    </row>
    <row r="149" spans="1:8" s="241" customFormat="1" ht="17.25" customHeight="1" x14ac:dyDescent="0.2">
      <c r="A149" s="230"/>
      <c r="B149" s="243">
        <v>323</v>
      </c>
      <c r="C149" s="230"/>
      <c r="D149" s="238" t="s">
        <v>175</v>
      </c>
      <c r="E149" s="230"/>
      <c r="F149" s="239"/>
      <c r="G149" s="242">
        <f>G150+G151+G152</f>
        <v>3013.61</v>
      </c>
      <c r="H149" s="240"/>
    </row>
    <row r="150" spans="1:8" s="241" customFormat="1" ht="24" x14ac:dyDescent="0.2">
      <c r="A150" s="230"/>
      <c r="B150" s="230">
        <v>3231</v>
      </c>
      <c r="C150" s="230"/>
      <c r="D150" s="238" t="s">
        <v>176</v>
      </c>
      <c r="E150" s="230"/>
      <c r="F150" s="239"/>
      <c r="G150" s="239">
        <v>400</v>
      </c>
      <c r="H150" s="240"/>
    </row>
    <row r="151" spans="1:8" s="241" customFormat="1" ht="24" x14ac:dyDescent="0.2">
      <c r="A151" s="230"/>
      <c r="B151" s="230">
        <v>3232</v>
      </c>
      <c r="C151" s="230"/>
      <c r="D151" s="238" t="s">
        <v>177</v>
      </c>
      <c r="E151" s="230"/>
      <c r="F151" s="239"/>
      <c r="G151" s="239">
        <v>1950</v>
      </c>
      <c r="H151" s="240"/>
    </row>
    <row r="152" spans="1:8" s="241" customFormat="1" ht="18.75" customHeight="1" x14ac:dyDescent="0.2">
      <c r="A152" s="230"/>
      <c r="B152" s="230">
        <v>3239</v>
      </c>
      <c r="C152" s="230"/>
      <c r="D152" s="238" t="s">
        <v>182</v>
      </c>
      <c r="E152" s="230"/>
      <c r="F152" s="239"/>
      <c r="G152" s="239">
        <v>663.61</v>
      </c>
      <c r="H152" s="240"/>
    </row>
    <row r="153" spans="1:8" s="241" customFormat="1" ht="24" x14ac:dyDescent="0.2">
      <c r="A153" s="230"/>
      <c r="B153" s="243">
        <v>329</v>
      </c>
      <c r="C153" s="230"/>
      <c r="D153" s="238" t="s">
        <v>183</v>
      </c>
      <c r="E153" s="230"/>
      <c r="F153" s="239"/>
      <c r="G153" s="242">
        <f>G154</f>
        <v>2389.2199999999998</v>
      </c>
      <c r="H153" s="240"/>
    </row>
    <row r="154" spans="1:8" s="241" customFormat="1" ht="24" x14ac:dyDescent="0.2">
      <c r="A154" s="230"/>
      <c r="B154" s="230">
        <v>3299</v>
      </c>
      <c r="C154" s="230"/>
      <c r="D154" s="238" t="s">
        <v>183</v>
      </c>
      <c r="E154" s="230"/>
      <c r="F154" s="239"/>
      <c r="G154" s="239">
        <v>2389.2199999999998</v>
      </c>
      <c r="H154" s="240"/>
    </row>
    <row r="155" spans="1:8" s="123" customFormat="1" x14ac:dyDescent="0.25">
      <c r="A155" s="121"/>
      <c r="B155" s="121"/>
      <c r="C155" s="118">
        <v>41</v>
      </c>
      <c r="D155" s="118" t="s">
        <v>50</v>
      </c>
      <c r="E155" s="118"/>
      <c r="F155" s="122">
        <v>29410.09</v>
      </c>
      <c r="G155" s="122">
        <f>G156+G158+G163+G167</f>
        <v>30625.440000000002</v>
      </c>
      <c r="H155" s="140">
        <f t="shared" si="5"/>
        <v>104.1324253002966</v>
      </c>
    </row>
    <row r="156" spans="1:8" x14ac:dyDescent="0.25">
      <c r="A156" s="12"/>
      <c r="B156" s="25">
        <v>321</v>
      </c>
      <c r="C156" s="13"/>
      <c r="D156" s="131" t="s">
        <v>165</v>
      </c>
      <c r="E156" s="13"/>
      <c r="F156" s="56"/>
      <c r="G156" s="124">
        <f>G157</f>
        <v>1705.21</v>
      </c>
      <c r="H156" s="140"/>
    </row>
    <row r="157" spans="1:8" ht="22.5" x14ac:dyDescent="0.25">
      <c r="A157" s="12"/>
      <c r="B157" s="12">
        <v>3214</v>
      </c>
      <c r="C157" s="13"/>
      <c r="D157" s="131" t="s">
        <v>169</v>
      </c>
      <c r="E157" s="13"/>
      <c r="F157" s="56"/>
      <c r="G157" s="56">
        <v>1705.21</v>
      </c>
      <c r="H157" s="140"/>
    </row>
    <row r="158" spans="1:8" x14ac:dyDescent="0.25">
      <c r="A158" s="12"/>
      <c r="B158" s="25">
        <v>322</v>
      </c>
      <c r="C158" s="13"/>
      <c r="D158" s="131" t="s">
        <v>170</v>
      </c>
      <c r="E158" s="13"/>
      <c r="F158" s="56"/>
      <c r="G158" s="124">
        <f>SUM(G159:G162)</f>
        <v>22873.66</v>
      </c>
      <c r="H158" s="140"/>
    </row>
    <row r="159" spans="1:8" ht="22.5" x14ac:dyDescent="0.25">
      <c r="A159" s="12"/>
      <c r="B159" s="12">
        <v>3221</v>
      </c>
      <c r="C159" s="13"/>
      <c r="D159" s="131" t="s">
        <v>171</v>
      </c>
      <c r="E159" s="13"/>
      <c r="F159" s="56"/>
      <c r="G159" s="56">
        <v>2180.4</v>
      </c>
      <c r="H159" s="140"/>
    </row>
    <row r="160" spans="1:8" x14ac:dyDescent="0.25">
      <c r="A160" s="12"/>
      <c r="B160" s="12">
        <v>3222</v>
      </c>
      <c r="C160" s="13"/>
      <c r="D160" s="131" t="s">
        <v>172</v>
      </c>
      <c r="E160" s="13"/>
      <c r="F160" s="56"/>
      <c r="G160" s="56">
        <v>20265.96</v>
      </c>
      <c r="H160" s="140"/>
    </row>
    <row r="161" spans="1:8" x14ac:dyDescent="0.25">
      <c r="A161" s="12"/>
      <c r="B161" s="12">
        <v>3223</v>
      </c>
      <c r="C161" s="13"/>
      <c r="D161" s="131" t="s">
        <v>173</v>
      </c>
      <c r="E161" s="13"/>
      <c r="F161" s="56"/>
      <c r="G161" s="56">
        <v>427.3</v>
      </c>
      <c r="H161" s="140"/>
    </row>
    <row r="162" spans="1:8" ht="22.5" x14ac:dyDescent="0.25">
      <c r="A162" s="12"/>
      <c r="B162" s="12">
        <v>3227</v>
      </c>
      <c r="C162" s="13"/>
      <c r="D162" s="131" t="s">
        <v>188</v>
      </c>
      <c r="E162" s="13"/>
      <c r="F162" s="56"/>
      <c r="G162" s="56">
        <v>0</v>
      </c>
      <c r="H162" s="140"/>
    </row>
    <row r="163" spans="1:8" x14ac:dyDescent="0.25">
      <c r="A163" s="12"/>
      <c r="B163" s="25">
        <v>323</v>
      </c>
      <c r="C163" s="13"/>
      <c r="D163" s="131" t="s">
        <v>175</v>
      </c>
      <c r="E163" s="13"/>
      <c r="F163" s="56"/>
      <c r="G163" s="124">
        <f>SUM(G164:G166)</f>
        <v>2140.4</v>
      </c>
      <c r="H163" s="140"/>
    </row>
    <row r="164" spans="1:8" x14ac:dyDescent="0.25">
      <c r="A164" s="12"/>
      <c r="B164" s="12">
        <v>3231</v>
      </c>
      <c r="C164" s="13"/>
      <c r="D164" s="131" t="s">
        <v>176</v>
      </c>
      <c r="E164" s="13"/>
      <c r="F164" s="56"/>
      <c r="G164" s="56">
        <v>780.45</v>
      </c>
      <c r="H164" s="140"/>
    </row>
    <row r="165" spans="1:8" x14ac:dyDescent="0.25">
      <c r="A165" s="12"/>
      <c r="B165" s="12">
        <v>3237</v>
      </c>
      <c r="C165" s="13"/>
      <c r="D165" s="132" t="s">
        <v>180</v>
      </c>
      <c r="E165" s="13"/>
      <c r="F165" s="56"/>
      <c r="G165" s="56">
        <v>370.52</v>
      </c>
      <c r="H165" s="140"/>
    </row>
    <row r="166" spans="1:8" x14ac:dyDescent="0.25">
      <c r="A166" s="12"/>
      <c r="B166" s="12">
        <v>3239</v>
      </c>
      <c r="C166" s="13"/>
      <c r="D166" s="131" t="s">
        <v>182</v>
      </c>
      <c r="E166" s="13"/>
      <c r="F166" s="56"/>
      <c r="G166" s="56">
        <v>989.43</v>
      </c>
      <c r="H166" s="140"/>
    </row>
    <row r="167" spans="1:8" ht="22.5" x14ac:dyDescent="0.25">
      <c r="A167" s="12"/>
      <c r="B167" s="25">
        <v>329</v>
      </c>
      <c r="C167" s="13"/>
      <c r="D167" s="131" t="s">
        <v>183</v>
      </c>
      <c r="E167" s="13"/>
      <c r="F167" s="56"/>
      <c r="G167" s="124">
        <f>G168+G169</f>
        <v>3906.17</v>
      </c>
      <c r="H167" s="140"/>
    </row>
    <row r="168" spans="1:8" x14ac:dyDescent="0.25">
      <c r="A168" s="12"/>
      <c r="B168" s="12">
        <v>3293</v>
      </c>
      <c r="C168" s="13"/>
      <c r="D168" s="131" t="s">
        <v>185</v>
      </c>
      <c r="E168" s="13"/>
      <c r="F168" s="56"/>
      <c r="G168" s="56">
        <v>3224.87</v>
      </c>
      <c r="H168" s="140"/>
    </row>
    <row r="169" spans="1:8" ht="22.5" x14ac:dyDescent="0.25">
      <c r="A169" s="12"/>
      <c r="B169" s="12">
        <v>3299</v>
      </c>
      <c r="C169" s="13"/>
      <c r="D169" s="131" t="s">
        <v>183</v>
      </c>
      <c r="E169" s="13"/>
      <c r="F169" s="56"/>
      <c r="G169" s="56">
        <v>681.3</v>
      </c>
      <c r="H169" s="140"/>
    </row>
    <row r="170" spans="1:8" s="123" customFormat="1" x14ac:dyDescent="0.25">
      <c r="A170" s="121"/>
      <c r="B170" s="121"/>
      <c r="C170" s="118">
        <v>9241</v>
      </c>
      <c r="D170" s="125" t="s">
        <v>94</v>
      </c>
      <c r="E170" s="125"/>
      <c r="F170" s="122">
        <v>8992.1</v>
      </c>
      <c r="G170" s="122">
        <f>G171+G175+G178</f>
        <v>6226.8700000000008</v>
      </c>
      <c r="H170" s="140"/>
    </row>
    <row r="171" spans="1:8" x14ac:dyDescent="0.25">
      <c r="A171" s="12"/>
      <c r="B171" s="25">
        <v>322</v>
      </c>
      <c r="C171" s="13"/>
      <c r="D171" s="131" t="s">
        <v>170</v>
      </c>
      <c r="E171" s="13"/>
      <c r="F171" s="56"/>
      <c r="G171" s="124">
        <f>G172+G173+G174</f>
        <v>4556.7000000000007</v>
      </c>
      <c r="H171" s="140"/>
    </row>
    <row r="172" spans="1:8" ht="22.5" x14ac:dyDescent="0.25">
      <c r="A172" s="12"/>
      <c r="B172" s="12">
        <v>3221</v>
      </c>
      <c r="C172" s="13"/>
      <c r="D172" s="131" t="s">
        <v>240</v>
      </c>
      <c r="E172" s="13"/>
      <c r="F172" s="56"/>
      <c r="G172" s="56">
        <v>3697.06</v>
      </c>
      <c r="H172" s="140"/>
    </row>
    <row r="173" spans="1:8" x14ac:dyDescent="0.25">
      <c r="A173" s="12"/>
      <c r="B173" s="12">
        <v>3224</v>
      </c>
      <c r="C173" s="13"/>
      <c r="D173" s="131" t="s">
        <v>241</v>
      </c>
      <c r="E173" s="13"/>
      <c r="F173" s="56"/>
      <c r="G173" s="56">
        <v>442.08</v>
      </c>
      <c r="H173" s="140"/>
    </row>
    <row r="174" spans="1:8" x14ac:dyDescent="0.25">
      <c r="A174" s="12"/>
      <c r="B174" s="12">
        <v>3225</v>
      </c>
      <c r="C174" s="13"/>
      <c r="D174" s="131" t="s">
        <v>174</v>
      </c>
      <c r="E174" s="13"/>
      <c r="F174" s="56"/>
      <c r="G174" s="56">
        <v>417.56</v>
      </c>
      <c r="H174" s="140"/>
    </row>
    <row r="175" spans="1:8" x14ac:dyDescent="0.25">
      <c r="A175" s="12"/>
      <c r="B175" s="25">
        <v>323</v>
      </c>
      <c r="C175" s="13"/>
      <c r="D175" s="131" t="s">
        <v>175</v>
      </c>
      <c r="E175" s="13"/>
      <c r="F175" s="56"/>
      <c r="G175" s="124">
        <f>G176+G177</f>
        <v>1656.8999999999999</v>
      </c>
      <c r="H175" s="140"/>
    </row>
    <row r="176" spans="1:8" x14ac:dyDescent="0.25">
      <c r="A176" s="12"/>
      <c r="B176" s="12">
        <v>3232</v>
      </c>
      <c r="C176" s="13"/>
      <c r="D176" s="131" t="s">
        <v>242</v>
      </c>
      <c r="E176" s="13"/>
      <c r="F176" s="56"/>
      <c r="G176" s="56">
        <v>1569.3</v>
      </c>
      <c r="H176" s="140"/>
    </row>
    <row r="177" spans="1:8" x14ac:dyDescent="0.25">
      <c r="A177" s="12"/>
      <c r="B177" s="12">
        <v>3236</v>
      </c>
      <c r="C177" s="13"/>
      <c r="D177" s="131" t="s">
        <v>189</v>
      </c>
      <c r="E177" s="13"/>
      <c r="F177" s="56"/>
      <c r="G177" s="56">
        <v>87.6</v>
      </c>
      <c r="H177" s="140"/>
    </row>
    <row r="178" spans="1:8" ht="22.5" x14ac:dyDescent="0.25">
      <c r="A178" s="12"/>
      <c r="B178" s="25">
        <v>329</v>
      </c>
      <c r="C178" s="13"/>
      <c r="D178" s="131" t="s">
        <v>183</v>
      </c>
      <c r="E178" s="13"/>
      <c r="F178" s="56"/>
      <c r="G178" s="124">
        <f>G179</f>
        <v>13.27</v>
      </c>
      <c r="H178" s="140"/>
    </row>
    <row r="179" spans="1:8" x14ac:dyDescent="0.25">
      <c r="A179" s="12"/>
      <c r="B179" s="12">
        <v>3294</v>
      </c>
      <c r="C179" s="13"/>
      <c r="D179" s="131" t="s">
        <v>186</v>
      </c>
      <c r="E179" s="13"/>
      <c r="F179" s="56"/>
      <c r="G179" s="56">
        <v>13.27</v>
      </c>
      <c r="H179" s="140"/>
    </row>
    <row r="180" spans="1:8" s="123" customFormat="1" x14ac:dyDescent="0.25">
      <c r="A180" s="121"/>
      <c r="B180" s="121"/>
      <c r="C180" s="118">
        <v>5402</v>
      </c>
      <c r="D180" s="118" t="s">
        <v>56</v>
      </c>
      <c r="E180" s="118"/>
      <c r="F180" s="122">
        <v>11399.37</v>
      </c>
      <c r="G180" s="122">
        <f>G181+G184</f>
        <v>11561.54</v>
      </c>
      <c r="H180" s="140">
        <f t="shared" si="5"/>
        <v>101.42262247825977</v>
      </c>
    </row>
    <row r="181" spans="1:8" s="123" customFormat="1" x14ac:dyDescent="0.25">
      <c r="A181" s="121"/>
      <c r="B181" s="25">
        <v>321</v>
      </c>
      <c r="C181" s="118"/>
      <c r="D181" s="131" t="s">
        <v>165</v>
      </c>
      <c r="E181" s="118"/>
      <c r="F181" s="122"/>
      <c r="G181" s="214">
        <f>G182+G183</f>
        <v>3943.15</v>
      </c>
      <c r="H181" s="140"/>
    </row>
    <row r="182" spans="1:8" s="123" customFormat="1" x14ac:dyDescent="0.25">
      <c r="A182" s="121"/>
      <c r="B182" s="12">
        <v>3211</v>
      </c>
      <c r="C182" s="118"/>
      <c r="D182" s="131" t="s">
        <v>166</v>
      </c>
      <c r="E182" s="118"/>
      <c r="F182" s="122"/>
      <c r="G182" s="213">
        <v>90.27</v>
      </c>
      <c r="H182" s="140"/>
    </row>
    <row r="183" spans="1:8" s="123" customFormat="1" ht="22.5" x14ac:dyDescent="0.25">
      <c r="A183" s="121"/>
      <c r="B183" s="12">
        <v>3212</v>
      </c>
      <c r="C183" s="118"/>
      <c r="D183" s="131" t="s">
        <v>167</v>
      </c>
      <c r="E183" s="118"/>
      <c r="F183" s="122"/>
      <c r="G183" s="213">
        <v>3852.88</v>
      </c>
      <c r="H183" s="140"/>
    </row>
    <row r="184" spans="1:8" x14ac:dyDescent="0.25">
      <c r="A184" s="12"/>
      <c r="B184" s="25">
        <v>322</v>
      </c>
      <c r="C184" s="13"/>
      <c r="D184" s="131" t="s">
        <v>170</v>
      </c>
      <c r="E184" s="13"/>
      <c r="F184" s="56"/>
      <c r="G184" s="124">
        <f>G185</f>
        <v>7618.39</v>
      </c>
      <c r="H184" s="140"/>
    </row>
    <row r="185" spans="1:8" x14ac:dyDescent="0.25">
      <c r="A185" s="12"/>
      <c r="B185" s="12">
        <v>3222</v>
      </c>
      <c r="C185" s="13"/>
      <c r="D185" s="131" t="s">
        <v>172</v>
      </c>
      <c r="E185" s="13"/>
      <c r="F185" s="56"/>
      <c r="G185" s="56">
        <v>7618.39</v>
      </c>
      <c r="H185" s="140"/>
    </row>
    <row r="186" spans="1:8" s="123" customFormat="1" x14ac:dyDescent="0.25">
      <c r="A186" s="121"/>
      <c r="B186" s="121"/>
      <c r="C186" s="118">
        <v>925402</v>
      </c>
      <c r="D186" s="118" t="s">
        <v>128</v>
      </c>
      <c r="E186" s="118"/>
      <c r="F186" s="122">
        <v>27836.53</v>
      </c>
      <c r="G186" s="122">
        <v>21519.21</v>
      </c>
      <c r="H186" s="140">
        <f t="shared" si="5"/>
        <v>77.305648369247166</v>
      </c>
    </row>
    <row r="187" spans="1:8" s="123" customFormat="1" x14ac:dyDescent="0.25">
      <c r="A187" s="121"/>
      <c r="B187" s="121"/>
      <c r="C187" s="118">
        <v>57</v>
      </c>
      <c r="D187" s="118" t="s">
        <v>51</v>
      </c>
      <c r="E187" s="118"/>
      <c r="F187" s="122">
        <v>128134.27</v>
      </c>
      <c r="G187" s="122">
        <f>G188+G191+G194+G198</f>
        <v>139450.15</v>
      </c>
      <c r="H187" s="140">
        <f t="shared" si="5"/>
        <v>108.83126738849802</v>
      </c>
    </row>
    <row r="188" spans="1:8" x14ac:dyDescent="0.25">
      <c r="A188" s="12"/>
      <c r="B188" s="25">
        <v>321</v>
      </c>
      <c r="C188" s="13"/>
      <c r="D188" s="131" t="s">
        <v>165</v>
      </c>
      <c r="E188" s="13"/>
      <c r="F188" s="56"/>
      <c r="G188" s="124">
        <f>G189+G190</f>
        <v>35486.01</v>
      </c>
      <c r="H188" s="140"/>
    </row>
    <row r="189" spans="1:8" x14ac:dyDescent="0.25">
      <c r="A189" s="12"/>
      <c r="B189" s="12">
        <v>3211</v>
      </c>
      <c r="C189" s="13"/>
      <c r="D189" s="131" t="s">
        <v>166</v>
      </c>
      <c r="E189" s="13"/>
      <c r="F189" s="56"/>
      <c r="G189" s="56">
        <v>251.44</v>
      </c>
      <c r="H189" s="140"/>
    </row>
    <row r="190" spans="1:8" ht="22.5" x14ac:dyDescent="0.25">
      <c r="A190" s="12"/>
      <c r="B190" s="12">
        <v>3212</v>
      </c>
      <c r="C190" s="13"/>
      <c r="D190" s="131" t="s">
        <v>167</v>
      </c>
      <c r="E190" s="13"/>
      <c r="F190" s="56"/>
      <c r="G190" s="56">
        <v>35234.57</v>
      </c>
      <c r="H190" s="140"/>
    </row>
    <row r="191" spans="1:8" x14ac:dyDescent="0.25">
      <c r="A191" s="12"/>
      <c r="B191" s="25">
        <v>322</v>
      </c>
      <c r="C191" s="13"/>
      <c r="D191" s="131" t="s">
        <v>170</v>
      </c>
      <c r="E191" s="13"/>
      <c r="F191" s="56"/>
      <c r="G191" s="124">
        <f>G192+G193</f>
        <v>94927.58</v>
      </c>
      <c r="H191" s="140"/>
    </row>
    <row r="192" spans="1:8" ht="22.5" x14ac:dyDescent="0.25">
      <c r="A192" s="12"/>
      <c r="B192" s="12">
        <v>3221</v>
      </c>
      <c r="C192" s="13"/>
      <c r="D192" s="131" t="s">
        <v>171</v>
      </c>
      <c r="E192" s="13"/>
      <c r="F192" s="56"/>
      <c r="G192" s="56">
        <v>426.6</v>
      </c>
      <c r="H192" s="140"/>
    </row>
    <row r="193" spans="1:8" x14ac:dyDescent="0.25">
      <c r="A193" s="12"/>
      <c r="B193" s="12">
        <v>3222</v>
      </c>
      <c r="C193" s="13"/>
      <c r="D193" s="131" t="s">
        <v>172</v>
      </c>
      <c r="E193" s="13"/>
      <c r="F193" s="56"/>
      <c r="G193" s="56">
        <v>94500.98</v>
      </c>
      <c r="H193" s="140"/>
    </row>
    <row r="194" spans="1:8" x14ac:dyDescent="0.25">
      <c r="A194" s="12"/>
      <c r="B194" s="25">
        <v>323</v>
      </c>
      <c r="C194" s="13"/>
      <c r="D194" s="131" t="s">
        <v>175</v>
      </c>
      <c r="E194" s="13"/>
      <c r="F194" s="56"/>
      <c r="G194" s="124">
        <f>G195+G196+G197</f>
        <v>787.24</v>
      </c>
      <c r="H194" s="140"/>
    </row>
    <row r="195" spans="1:8" x14ac:dyDescent="0.25">
      <c r="A195" s="12"/>
      <c r="B195" s="12">
        <v>3231</v>
      </c>
      <c r="C195" s="13"/>
      <c r="D195" s="131" t="s">
        <v>231</v>
      </c>
      <c r="E195" s="13"/>
      <c r="F195" s="56"/>
      <c r="G195" s="56">
        <v>384.26</v>
      </c>
      <c r="H195" s="140"/>
    </row>
    <row r="196" spans="1:8" x14ac:dyDescent="0.25">
      <c r="A196" s="12"/>
      <c r="B196" s="12">
        <v>3237</v>
      </c>
      <c r="C196" s="13"/>
      <c r="D196" s="131" t="s">
        <v>180</v>
      </c>
      <c r="E196" s="13"/>
      <c r="F196" s="56"/>
      <c r="G196" s="56">
        <v>375.19</v>
      </c>
      <c r="H196" s="140"/>
    </row>
    <row r="197" spans="1:8" x14ac:dyDescent="0.25">
      <c r="A197" s="12"/>
      <c r="B197" s="12">
        <v>3239</v>
      </c>
      <c r="C197" s="13"/>
      <c r="D197" s="131" t="s">
        <v>182</v>
      </c>
      <c r="E197" s="13"/>
      <c r="F197" s="56"/>
      <c r="G197" s="56">
        <v>27.79</v>
      </c>
      <c r="H197" s="140"/>
    </row>
    <row r="198" spans="1:8" ht="22.5" x14ac:dyDescent="0.25">
      <c r="A198" s="12"/>
      <c r="B198" s="25">
        <v>329</v>
      </c>
      <c r="C198" s="13"/>
      <c r="D198" s="131" t="s">
        <v>183</v>
      </c>
      <c r="E198" s="13"/>
      <c r="F198" s="56"/>
      <c r="G198" s="124">
        <f>SUM(G199:G203)</f>
        <v>8249.32</v>
      </c>
      <c r="H198" s="140"/>
    </row>
    <row r="199" spans="1:8" ht="22.5" x14ac:dyDescent="0.25">
      <c r="A199" s="12"/>
      <c r="B199" s="12">
        <v>3291</v>
      </c>
      <c r="C199" s="13"/>
      <c r="D199" s="131" t="s">
        <v>190</v>
      </c>
      <c r="E199" s="13"/>
      <c r="F199" s="56"/>
      <c r="G199" s="56">
        <v>0</v>
      </c>
      <c r="H199" s="140"/>
    </row>
    <row r="200" spans="1:8" x14ac:dyDescent="0.25">
      <c r="A200" s="12"/>
      <c r="B200" s="12">
        <v>3293</v>
      </c>
      <c r="C200" s="13"/>
      <c r="D200" s="131" t="s">
        <v>185</v>
      </c>
      <c r="E200" s="13"/>
      <c r="F200" s="56"/>
      <c r="G200" s="56">
        <v>87.74</v>
      </c>
      <c r="H200" s="140"/>
    </row>
    <row r="201" spans="1:8" x14ac:dyDescent="0.25">
      <c r="A201" s="12"/>
      <c r="B201" s="12">
        <v>3295</v>
      </c>
      <c r="C201" s="13"/>
      <c r="D201" s="132" t="s">
        <v>191</v>
      </c>
      <c r="E201" s="13"/>
      <c r="F201" s="56"/>
      <c r="G201" s="56">
        <v>4573.28</v>
      </c>
      <c r="H201" s="140"/>
    </row>
    <row r="202" spans="1:8" x14ac:dyDescent="0.25">
      <c r="A202" s="12"/>
      <c r="B202" s="12">
        <v>3296</v>
      </c>
      <c r="C202" s="13"/>
      <c r="D202" s="132" t="s">
        <v>223</v>
      </c>
      <c r="E202" s="13"/>
      <c r="F202" s="56"/>
      <c r="G202" s="56">
        <v>3472.56</v>
      </c>
      <c r="H202" s="140"/>
    </row>
    <row r="203" spans="1:8" ht="22.5" x14ac:dyDescent="0.25">
      <c r="A203" s="12"/>
      <c r="B203" s="12">
        <v>3299</v>
      </c>
      <c r="C203" s="13"/>
      <c r="D203" s="131" t="s">
        <v>183</v>
      </c>
      <c r="E203" s="13"/>
      <c r="F203" s="56"/>
      <c r="G203" s="56">
        <v>115.74</v>
      </c>
      <c r="H203" s="140"/>
    </row>
    <row r="204" spans="1:8" s="123" customFormat="1" x14ac:dyDescent="0.25">
      <c r="A204" s="121"/>
      <c r="B204" s="121"/>
      <c r="C204" s="118">
        <v>9257</v>
      </c>
      <c r="D204" s="118" t="s">
        <v>95</v>
      </c>
      <c r="E204" s="118"/>
      <c r="F204" s="122">
        <v>0</v>
      </c>
      <c r="G204" s="122">
        <v>0</v>
      </c>
      <c r="H204" s="140" t="e">
        <f t="shared" ref="H204:H212" si="6">(G204/F204)*100</f>
        <v>#DIV/0!</v>
      </c>
    </row>
    <row r="205" spans="1:8" s="123" customFormat="1" x14ac:dyDescent="0.25">
      <c r="A205" s="121"/>
      <c r="B205" s="121"/>
      <c r="C205" s="118">
        <v>6103</v>
      </c>
      <c r="D205" s="118" t="s">
        <v>53</v>
      </c>
      <c r="E205" s="118"/>
      <c r="F205" s="122">
        <v>1695.16</v>
      </c>
      <c r="G205" s="122">
        <f>G206+G208+G210</f>
        <v>725.74</v>
      </c>
      <c r="H205" s="140">
        <f t="shared" si="6"/>
        <v>42.812477878194386</v>
      </c>
    </row>
    <row r="206" spans="1:8" x14ac:dyDescent="0.25">
      <c r="A206" s="12"/>
      <c r="B206" s="25">
        <v>321</v>
      </c>
      <c r="C206" s="13"/>
      <c r="D206" s="131" t="s">
        <v>165</v>
      </c>
      <c r="E206" s="13"/>
      <c r="F206" s="56"/>
      <c r="G206" s="124">
        <f>G207</f>
        <v>185.78</v>
      </c>
      <c r="H206" s="140"/>
    </row>
    <row r="207" spans="1:8" x14ac:dyDescent="0.25">
      <c r="A207" s="12"/>
      <c r="B207" s="12">
        <v>3211</v>
      </c>
      <c r="C207" s="13"/>
      <c r="D207" s="131" t="s">
        <v>166</v>
      </c>
      <c r="E207" s="13"/>
      <c r="F207" s="56"/>
      <c r="G207" s="56">
        <v>185.78</v>
      </c>
      <c r="H207" s="140"/>
    </row>
    <row r="208" spans="1:8" x14ac:dyDescent="0.25">
      <c r="A208" s="12"/>
      <c r="B208" s="25">
        <v>322</v>
      </c>
      <c r="C208" s="13"/>
      <c r="D208" s="131" t="s">
        <v>170</v>
      </c>
      <c r="E208" s="13"/>
      <c r="F208" s="56"/>
      <c r="G208" s="124">
        <f>G209</f>
        <v>59.16</v>
      </c>
      <c r="H208" s="140"/>
    </row>
    <row r="209" spans="1:8" ht="22.5" x14ac:dyDescent="0.25">
      <c r="A209" s="12"/>
      <c r="B209" s="12">
        <v>3221</v>
      </c>
      <c r="C209" s="13"/>
      <c r="D209" s="131" t="s">
        <v>171</v>
      </c>
      <c r="E209" s="13"/>
      <c r="F209" s="56"/>
      <c r="G209" s="56">
        <v>59.16</v>
      </c>
      <c r="H209" s="140"/>
    </row>
    <row r="210" spans="1:8" x14ac:dyDescent="0.25">
      <c r="A210" s="12"/>
      <c r="B210" s="25">
        <v>323</v>
      </c>
      <c r="C210" s="13"/>
      <c r="D210" s="131" t="s">
        <v>175</v>
      </c>
      <c r="E210" s="13"/>
      <c r="F210" s="56"/>
      <c r="G210" s="124">
        <f>G211</f>
        <v>480.8</v>
      </c>
      <c r="H210" s="140"/>
    </row>
    <row r="211" spans="1:8" x14ac:dyDescent="0.25">
      <c r="A211" s="12"/>
      <c r="B211" s="12">
        <v>3231</v>
      </c>
      <c r="C211" s="13"/>
      <c r="D211" s="131" t="s">
        <v>176</v>
      </c>
      <c r="E211" s="13"/>
      <c r="F211" s="56"/>
      <c r="G211" s="56">
        <v>480.8</v>
      </c>
      <c r="H211" s="140"/>
    </row>
    <row r="212" spans="1:8" s="123" customFormat="1" x14ac:dyDescent="0.25">
      <c r="A212" s="121"/>
      <c r="B212" s="121"/>
      <c r="C212" s="118">
        <v>926103</v>
      </c>
      <c r="D212" s="118" t="s">
        <v>97</v>
      </c>
      <c r="E212" s="118"/>
      <c r="F212" s="122">
        <v>0</v>
      </c>
      <c r="G212" s="122">
        <v>0</v>
      </c>
      <c r="H212" s="140" t="e">
        <f t="shared" si="6"/>
        <v>#DIV/0!</v>
      </c>
    </row>
    <row r="213" spans="1:8" x14ac:dyDescent="0.25">
      <c r="A213" s="40"/>
      <c r="B213" s="40">
        <v>34</v>
      </c>
      <c r="C213" s="41"/>
      <c r="D213" s="40" t="s">
        <v>43</v>
      </c>
      <c r="E213" s="40"/>
      <c r="F213" s="59">
        <f t="shared" ref="F213" si="7">SUM(F214:F220)</f>
        <v>6282.96</v>
      </c>
      <c r="G213" s="59">
        <f>G214+G218+G219+G220</f>
        <v>4035.3599999999997</v>
      </c>
      <c r="H213" s="137">
        <f>(G213/F213)*100</f>
        <v>64.227052217426177</v>
      </c>
    </row>
    <row r="214" spans="1:8" s="123" customFormat="1" x14ac:dyDescent="0.25">
      <c r="A214" s="126"/>
      <c r="B214" s="126"/>
      <c r="C214" s="118">
        <v>11</v>
      </c>
      <c r="D214" s="118" t="s">
        <v>17</v>
      </c>
      <c r="E214" s="118"/>
      <c r="F214" s="127">
        <v>1505</v>
      </c>
      <c r="G214" s="127">
        <f>G215</f>
        <v>1251.95</v>
      </c>
      <c r="H214" s="147">
        <f>(G214/F214)*100</f>
        <v>83.186046511627907</v>
      </c>
    </row>
    <row r="215" spans="1:8" x14ac:dyDescent="0.25">
      <c r="A215" s="44"/>
      <c r="B215" s="130">
        <v>343</v>
      </c>
      <c r="C215" s="13"/>
      <c r="D215" s="132" t="s">
        <v>192</v>
      </c>
      <c r="E215" s="13"/>
      <c r="F215" s="61"/>
      <c r="G215" s="84">
        <f>G216+G217</f>
        <v>1251.95</v>
      </c>
      <c r="H215" s="147"/>
    </row>
    <row r="216" spans="1:8" ht="22.5" x14ac:dyDescent="0.25">
      <c r="A216" s="44"/>
      <c r="B216" s="44">
        <v>3431</v>
      </c>
      <c r="C216" s="13"/>
      <c r="D216" s="131" t="s">
        <v>193</v>
      </c>
      <c r="E216" s="13"/>
      <c r="F216" s="61"/>
      <c r="G216" s="61">
        <v>1232.74</v>
      </c>
      <c r="H216" s="147"/>
    </row>
    <row r="217" spans="1:8" x14ac:dyDescent="0.25">
      <c r="A217" s="44"/>
      <c r="B217" s="44">
        <v>3433</v>
      </c>
      <c r="C217" s="13"/>
      <c r="D217" s="132" t="s">
        <v>194</v>
      </c>
      <c r="E217" s="13"/>
      <c r="F217" s="61"/>
      <c r="G217" s="61">
        <v>19.21</v>
      </c>
      <c r="H217" s="147"/>
    </row>
    <row r="218" spans="1:8" s="123" customFormat="1" x14ac:dyDescent="0.25">
      <c r="A218" s="126"/>
      <c r="B218" s="126"/>
      <c r="C218" s="118">
        <v>31</v>
      </c>
      <c r="D218" s="118" t="s">
        <v>52</v>
      </c>
      <c r="E218" s="118"/>
      <c r="F218" s="127">
        <v>0</v>
      </c>
      <c r="G218" s="127">
        <v>0</v>
      </c>
      <c r="H218" s="147" t="e">
        <f t="shared" ref="H218:H220" si="8">(G218/F218)*100</f>
        <v>#DIV/0!</v>
      </c>
    </row>
    <row r="219" spans="1:8" s="123" customFormat="1" x14ac:dyDescent="0.25">
      <c r="A219" s="126"/>
      <c r="B219" s="126"/>
      <c r="C219" s="118">
        <v>9231</v>
      </c>
      <c r="D219" s="118" t="s">
        <v>93</v>
      </c>
      <c r="E219" s="118"/>
      <c r="F219" s="127"/>
      <c r="G219" s="127"/>
      <c r="H219" s="147"/>
    </row>
    <row r="220" spans="1:8" s="123" customFormat="1" x14ac:dyDescent="0.25">
      <c r="A220" s="121"/>
      <c r="B220" s="121"/>
      <c r="C220" s="118">
        <v>57</v>
      </c>
      <c r="D220" s="118" t="s">
        <v>51</v>
      </c>
      <c r="E220" s="118"/>
      <c r="F220" s="122">
        <v>4777.96</v>
      </c>
      <c r="G220" s="122">
        <f>G221</f>
        <v>2783.41</v>
      </c>
      <c r="H220" s="147">
        <f t="shared" si="8"/>
        <v>58.25519677854146</v>
      </c>
    </row>
    <row r="221" spans="1:8" s="123" customFormat="1" x14ac:dyDescent="0.25">
      <c r="A221" s="121"/>
      <c r="B221" s="226">
        <v>3433</v>
      </c>
      <c r="C221" s="118"/>
      <c r="D221" s="226" t="s">
        <v>194</v>
      </c>
      <c r="E221" s="118"/>
      <c r="F221" s="122"/>
      <c r="G221" s="213">
        <v>2783.41</v>
      </c>
      <c r="H221" s="147"/>
    </row>
    <row r="222" spans="1:8" ht="25.5" x14ac:dyDescent="0.25">
      <c r="A222" s="40"/>
      <c r="B222" s="40">
        <v>37</v>
      </c>
      <c r="C222" s="41"/>
      <c r="D222" s="42" t="s">
        <v>44</v>
      </c>
      <c r="E222" s="42"/>
      <c r="F222" s="59">
        <f>SUM(F223:F235)</f>
        <v>58104.319999999992</v>
      </c>
      <c r="G222" s="59">
        <f>G223+G226+G231</f>
        <v>61160.14</v>
      </c>
      <c r="H222" s="137">
        <f>(G222/F222)*100</f>
        <v>105.25919587390405</v>
      </c>
    </row>
    <row r="223" spans="1:8" s="123" customFormat="1" x14ac:dyDescent="0.25">
      <c r="A223" s="121"/>
      <c r="B223" s="121"/>
      <c r="C223" s="118">
        <v>11</v>
      </c>
      <c r="D223" s="118" t="s">
        <v>17</v>
      </c>
      <c r="E223" s="118"/>
      <c r="F223" s="122">
        <v>33180.699999999997</v>
      </c>
      <c r="G223" s="122">
        <f>G224</f>
        <v>33560.519999999997</v>
      </c>
      <c r="H223" s="140">
        <f>(G223/F223)*100</f>
        <v>101.14470158857407</v>
      </c>
    </row>
    <row r="224" spans="1:8" s="115" customFormat="1" x14ac:dyDescent="0.25">
      <c r="A224" s="226"/>
      <c r="B224" s="226">
        <v>37</v>
      </c>
      <c r="C224" s="226"/>
      <c r="D224" s="226" t="s">
        <v>246</v>
      </c>
      <c r="E224" s="226"/>
      <c r="F224" s="213"/>
      <c r="G224" s="213">
        <f>G225</f>
        <v>33560.519999999997</v>
      </c>
      <c r="H224" s="228"/>
    </row>
    <row r="225" spans="1:8" s="115" customFormat="1" x14ac:dyDescent="0.25">
      <c r="A225" s="226"/>
      <c r="B225" s="226">
        <v>3722</v>
      </c>
      <c r="C225" s="226"/>
      <c r="D225" s="226" t="s">
        <v>246</v>
      </c>
      <c r="E225" s="226"/>
      <c r="F225" s="213"/>
      <c r="G225" s="213">
        <v>33560.519999999997</v>
      </c>
      <c r="H225" s="228"/>
    </row>
    <row r="226" spans="1:8" s="123" customFormat="1" x14ac:dyDescent="0.25">
      <c r="A226" s="121"/>
      <c r="B226" s="121"/>
      <c r="C226" s="118">
        <v>31</v>
      </c>
      <c r="D226" s="118" t="s">
        <v>52</v>
      </c>
      <c r="E226" s="118"/>
      <c r="F226" s="122">
        <v>0</v>
      </c>
      <c r="G226" s="122">
        <f>G227</f>
        <v>228.15</v>
      </c>
      <c r="H226" s="140" t="e">
        <f t="shared" ref="H226:H231" si="9">(G226/F226)*100</f>
        <v>#DIV/0!</v>
      </c>
    </row>
    <row r="227" spans="1:8" s="115" customFormat="1" x14ac:dyDescent="0.25">
      <c r="A227" s="226"/>
      <c r="B227" s="226">
        <v>37</v>
      </c>
      <c r="C227" s="226"/>
      <c r="D227" s="226" t="s">
        <v>246</v>
      </c>
      <c r="E227" s="226"/>
      <c r="F227" s="213"/>
      <c r="G227" s="213">
        <f>G228</f>
        <v>228.15</v>
      </c>
      <c r="H227" s="228"/>
    </row>
    <row r="228" spans="1:8" s="115" customFormat="1" x14ac:dyDescent="0.25">
      <c r="A228" s="226"/>
      <c r="B228" s="226">
        <v>3722</v>
      </c>
      <c r="C228" s="226"/>
      <c r="D228" s="226" t="s">
        <v>246</v>
      </c>
      <c r="E228" s="226"/>
      <c r="F228" s="213"/>
      <c r="G228" s="213">
        <v>228.15</v>
      </c>
      <c r="H228" s="228"/>
    </row>
    <row r="229" spans="1:8" s="123" customFormat="1" x14ac:dyDescent="0.25">
      <c r="A229" s="121"/>
      <c r="B229" s="121"/>
      <c r="C229" s="118">
        <v>9231</v>
      </c>
      <c r="D229" s="118" t="s">
        <v>93</v>
      </c>
      <c r="E229" s="118"/>
      <c r="F229" s="122">
        <v>0</v>
      </c>
      <c r="G229" s="122">
        <v>0</v>
      </c>
      <c r="H229" s="140" t="e">
        <f t="shared" si="9"/>
        <v>#DIV/0!</v>
      </c>
    </row>
    <row r="230" spans="1:8" s="123" customFormat="1" x14ac:dyDescent="0.25">
      <c r="A230" s="121"/>
      <c r="B230" s="121"/>
      <c r="C230" s="118">
        <v>41</v>
      </c>
      <c r="D230" s="118" t="s">
        <v>50</v>
      </c>
      <c r="E230" s="118"/>
      <c r="F230" s="122">
        <v>0</v>
      </c>
      <c r="G230" s="122">
        <v>0</v>
      </c>
      <c r="H230" s="140" t="e">
        <f t="shared" si="9"/>
        <v>#DIV/0!</v>
      </c>
    </row>
    <row r="231" spans="1:8" s="123" customFormat="1" x14ac:dyDescent="0.25">
      <c r="A231" s="121"/>
      <c r="B231" s="121"/>
      <c r="C231" s="118">
        <v>57</v>
      </c>
      <c r="D231" s="118" t="s">
        <v>51</v>
      </c>
      <c r="E231" s="118"/>
      <c r="F231" s="122">
        <v>24923.62</v>
      </c>
      <c r="G231" s="122">
        <f>G232</f>
        <v>27371.469999999998</v>
      </c>
      <c r="H231" s="140">
        <f t="shared" si="9"/>
        <v>109.82140636071324</v>
      </c>
    </row>
    <row r="232" spans="1:8" ht="22.5" x14ac:dyDescent="0.25">
      <c r="A232" s="12"/>
      <c r="B232" s="25">
        <v>372</v>
      </c>
      <c r="C232" s="13"/>
      <c r="D232" s="131" t="s">
        <v>195</v>
      </c>
      <c r="E232" s="13"/>
      <c r="F232" s="56"/>
      <c r="G232" s="124">
        <f>G233+G234</f>
        <v>27371.469999999998</v>
      </c>
      <c r="H232" s="139"/>
    </row>
    <row r="233" spans="1:8" ht="22.5" x14ac:dyDescent="0.25">
      <c r="A233" s="12"/>
      <c r="B233" s="12">
        <v>3721</v>
      </c>
      <c r="C233" s="13"/>
      <c r="D233" s="131" t="s">
        <v>196</v>
      </c>
      <c r="E233" s="13"/>
      <c r="F233" s="56"/>
      <c r="G233" s="56">
        <v>3117.21</v>
      </c>
      <c r="H233" s="139"/>
    </row>
    <row r="234" spans="1:8" ht="22.5" x14ac:dyDescent="0.25">
      <c r="A234" s="12"/>
      <c r="B234" s="12">
        <v>3722</v>
      </c>
      <c r="C234" s="13"/>
      <c r="D234" s="131" t="s">
        <v>197</v>
      </c>
      <c r="E234" s="13"/>
      <c r="F234" s="56"/>
      <c r="G234" s="56">
        <v>24254.26</v>
      </c>
      <c r="H234" s="139"/>
    </row>
    <row r="235" spans="1:8" s="123" customFormat="1" x14ac:dyDescent="0.25">
      <c r="A235" s="121"/>
      <c r="B235" s="128"/>
      <c r="C235" s="118">
        <v>9257</v>
      </c>
      <c r="D235" s="118" t="s">
        <v>95</v>
      </c>
      <c r="E235" s="118"/>
      <c r="F235" s="122"/>
      <c r="G235" s="122"/>
      <c r="H235" s="140"/>
    </row>
    <row r="236" spans="1:8" s="123" customFormat="1" x14ac:dyDescent="0.25">
      <c r="A236" s="121"/>
      <c r="B236" s="128"/>
      <c r="C236" s="118">
        <v>57</v>
      </c>
      <c r="D236" s="118" t="s">
        <v>51</v>
      </c>
      <c r="E236" s="118"/>
      <c r="F236" s="122">
        <v>1285.6300000000001</v>
      </c>
      <c r="G236" s="122">
        <f>G237</f>
        <v>1285.6300000000001</v>
      </c>
      <c r="H236" s="140">
        <f t="shared" ref="H236" si="10">(G236/F236)*100</f>
        <v>100</v>
      </c>
    </row>
    <row r="237" spans="1:8" s="123" customFormat="1" x14ac:dyDescent="0.25">
      <c r="A237" s="121"/>
      <c r="B237" s="233">
        <v>38</v>
      </c>
      <c r="C237" s="118"/>
      <c r="D237" s="225" t="s">
        <v>125</v>
      </c>
      <c r="E237" s="118"/>
      <c r="F237" s="122"/>
      <c r="G237" s="213">
        <v>1285.6300000000001</v>
      </c>
      <c r="H237" s="140"/>
    </row>
    <row r="238" spans="1:8" ht="25.5" x14ac:dyDescent="0.25">
      <c r="A238" s="47">
        <v>4</v>
      </c>
      <c r="B238" s="48"/>
      <c r="C238" s="48"/>
      <c r="D238" s="49" t="s">
        <v>21</v>
      </c>
      <c r="E238" s="49"/>
      <c r="F238" s="62">
        <f>F239+F266</f>
        <v>47777.279999999999</v>
      </c>
      <c r="G238" s="62">
        <f>G239+G266</f>
        <v>45398.479999999996</v>
      </c>
      <c r="H238" s="145"/>
    </row>
    <row r="239" spans="1:8" ht="25.5" x14ac:dyDescent="0.25">
      <c r="A239" s="39"/>
      <c r="B239" s="39">
        <v>42</v>
      </c>
      <c r="C239" s="39"/>
      <c r="D239" s="43" t="s">
        <v>37</v>
      </c>
      <c r="E239" s="43"/>
      <c r="F239" s="59">
        <f>SUM(F240:F263)</f>
        <v>31300.149999999998</v>
      </c>
      <c r="G239" s="59">
        <f>G240+G246+G249+G252+G256+G263</f>
        <v>28787.23</v>
      </c>
      <c r="H239" s="137">
        <f>(G239/F239)*100</f>
        <v>91.971540072491678</v>
      </c>
    </row>
    <row r="240" spans="1:8" s="123" customFormat="1" x14ac:dyDescent="0.25">
      <c r="A240" s="129"/>
      <c r="B240" s="129"/>
      <c r="C240" s="118">
        <v>11</v>
      </c>
      <c r="D240" s="118" t="s">
        <v>17</v>
      </c>
      <c r="E240" s="118"/>
      <c r="F240" s="122">
        <v>7963.37</v>
      </c>
      <c r="G240" s="122">
        <f>G241+G244</f>
        <v>7961.39</v>
      </c>
      <c r="H240" s="140">
        <f t="shared" ref="H240:H263" si="11">(G240/F240)*100</f>
        <v>99.975136154668192</v>
      </c>
    </row>
    <row r="241" spans="1:8" s="115" customFormat="1" x14ac:dyDescent="0.25">
      <c r="A241" s="227"/>
      <c r="B241" s="232">
        <v>422</v>
      </c>
      <c r="C241" s="225"/>
      <c r="D241" s="225" t="s">
        <v>198</v>
      </c>
      <c r="E241" s="225"/>
      <c r="F241" s="213"/>
      <c r="G241" s="213">
        <f>G242+G243</f>
        <v>5971.63</v>
      </c>
      <c r="H241" s="228"/>
    </row>
    <row r="242" spans="1:8" s="115" customFormat="1" x14ac:dyDescent="0.25">
      <c r="A242" s="227"/>
      <c r="B242" s="227">
        <v>4221</v>
      </c>
      <c r="C242" s="225"/>
      <c r="D242" s="230" t="s">
        <v>243</v>
      </c>
      <c r="E242" s="225"/>
      <c r="F242" s="213"/>
      <c r="G242" s="213">
        <v>406</v>
      </c>
      <c r="H242" s="228"/>
    </row>
    <row r="243" spans="1:8" s="115" customFormat="1" x14ac:dyDescent="0.25">
      <c r="A243" s="227"/>
      <c r="B243" s="227">
        <v>4227</v>
      </c>
      <c r="C243" s="225"/>
      <c r="D243" s="231" t="s">
        <v>237</v>
      </c>
      <c r="E243" s="225"/>
      <c r="F243" s="213"/>
      <c r="G243" s="213">
        <v>5565.63</v>
      </c>
      <c r="H243" s="228"/>
    </row>
    <row r="244" spans="1:8" s="115" customFormat="1" x14ac:dyDescent="0.25">
      <c r="A244" s="227"/>
      <c r="B244" s="232">
        <v>424</v>
      </c>
      <c r="C244" s="225"/>
      <c r="D244" s="230" t="s">
        <v>244</v>
      </c>
      <c r="E244" s="225"/>
      <c r="F244" s="213"/>
      <c r="G244" s="213">
        <f>G245</f>
        <v>1989.76</v>
      </c>
      <c r="H244" s="228"/>
    </row>
    <row r="245" spans="1:8" s="115" customFormat="1" x14ac:dyDescent="0.25">
      <c r="A245" s="227"/>
      <c r="B245" s="227">
        <v>4241</v>
      </c>
      <c r="C245" s="225"/>
      <c r="D245" s="230" t="s">
        <v>203</v>
      </c>
      <c r="E245" s="225"/>
      <c r="F245" s="213"/>
      <c r="G245" s="213">
        <v>1989.76</v>
      </c>
      <c r="H245" s="228"/>
    </row>
    <row r="246" spans="1:8" s="123" customFormat="1" x14ac:dyDescent="0.25">
      <c r="A246" s="129"/>
      <c r="B246" s="129"/>
      <c r="C246" s="118">
        <v>31</v>
      </c>
      <c r="D246" s="118" t="s">
        <v>52</v>
      </c>
      <c r="E246" s="118"/>
      <c r="F246" s="122">
        <v>942.61</v>
      </c>
      <c r="G246" s="122">
        <f>G247</f>
        <v>1285.4000000000001</v>
      </c>
      <c r="H246" s="140">
        <f t="shared" si="11"/>
        <v>136.36604746395648</v>
      </c>
    </row>
    <row r="247" spans="1:8" s="115" customFormat="1" x14ac:dyDescent="0.25">
      <c r="A247" s="227"/>
      <c r="B247" s="232">
        <v>422</v>
      </c>
      <c r="C247" s="225"/>
      <c r="D247" s="230" t="s">
        <v>198</v>
      </c>
      <c r="E247" s="225"/>
      <c r="F247" s="213"/>
      <c r="G247" s="213">
        <f>G248</f>
        <v>1285.4000000000001</v>
      </c>
      <c r="H247" s="228"/>
    </row>
    <row r="248" spans="1:8" s="115" customFormat="1" x14ac:dyDescent="0.25">
      <c r="A248" s="227"/>
      <c r="B248" s="227">
        <v>4227</v>
      </c>
      <c r="C248" s="225"/>
      <c r="D248" s="229" t="s">
        <v>237</v>
      </c>
      <c r="E248" s="225"/>
      <c r="F248" s="213"/>
      <c r="G248" s="213">
        <v>1285.4000000000001</v>
      </c>
      <c r="H248" s="228"/>
    </row>
    <row r="249" spans="1:8" s="123" customFormat="1" x14ac:dyDescent="0.25">
      <c r="A249" s="129"/>
      <c r="B249" s="129"/>
      <c r="C249" s="118">
        <v>9231</v>
      </c>
      <c r="D249" s="118" t="s">
        <v>232</v>
      </c>
      <c r="E249" s="118"/>
      <c r="F249" s="122">
        <v>4257.3900000000003</v>
      </c>
      <c r="G249" s="122">
        <f>G250</f>
        <v>3372.89</v>
      </c>
      <c r="H249" s="140">
        <f t="shared" si="11"/>
        <v>79.224360464979711</v>
      </c>
    </row>
    <row r="250" spans="1:8" x14ac:dyDescent="0.25">
      <c r="A250" s="14"/>
      <c r="B250" s="11">
        <v>422</v>
      </c>
      <c r="C250" s="13"/>
      <c r="D250" s="132" t="s">
        <v>198</v>
      </c>
      <c r="E250" s="13"/>
      <c r="F250" s="56"/>
      <c r="G250" s="124">
        <f>G251</f>
        <v>3372.89</v>
      </c>
      <c r="H250" s="140"/>
    </row>
    <row r="251" spans="1:8" x14ac:dyDescent="0.25">
      <c r="A251" s="14"/>
      <c r="B251" s="14">
        <v>4221</v>
      </c>
      <c r="C251" s="13"/>
      <c r="D251" s="132" t="s">
        <v>199</v>
      </c>
      <c r="E251" s="13"/>
      <c r="F251" s="56"/>
      <c r="G251" s="56">
        <v>3372.89</v>
      </c>
      <c r="H251" s="140"/>
    </row>
    <row r="252" spans="1:8" s="123" customFormat="1" x14ac:dyDescent="0.25">
      <c r="A252" s="129"/>
      <c r="B252" s="129"/>
      <c r="C252" s="118">
        <v>41</v>
      </c>
      <c r="D252" s="118" t="s">
        <v>50</v>
      </c>
      <c r="E252" s="118"/>
      <c r="F252" s="122">
        <v>11516</v>
      </c>
      <c r="G252" s="122">
        <f>G253</f>
        <v>12677.2</v>
      </c>
      <c r="H252" s="140">
        <f t="shared" si="11"/>
        <v>110.08336227856897</v>
      </c>
    </row>
    <row r="253" spans="1:8" x14ac:dyDescent="0.25">
      <c r="A253" s="14"/>
      <c r="B253" s="11">
        <v>422</v>
      </c>
      <c r="C253" s="13"/>
      <c r="D253" s="132" t="s">
        <v>198</v>
      </c>
      <c r="E253" s="13"/>
      <c r="F253" s="56"/>
      <c r="G253" s="124">
        <f>G254+G255</f>
        <v>12677.2</v>
      </c>
      <c r="H253" s="140"/>
    </row>
    <row r="254" spans="1:8" x14ac:dyDescent="0.25">
      <c r="A254" s="14"/>
      <c r="B254" s="14">
        <v>4211</v>
      </c>
      <c r="C254" s="13"/>
      <c r="D254" s="132" t="s">
        <v>199</v>
      </c>
      <c r="E254" s="13"/>
      <c r="F254" s="56"/>
      <c r="G254" s="56">
        <v>1990.5</v>
      </c>
      <c r="H254" s="140"/>
    </row>
    <row r="255" spans="1:8" x14ac:dyDescent="0.25">
      <c r="A255" s="14"/>
      <c r="B255" s="14">
        <v>4227</v>
      </c>
      <c r="C255" s="13"/>
      <c r="D255" s="132" t="s">
        <v>200</v>
      </c>
      <c r="E255" s="13"/>
      <c r="F255" s="56"/>
      <c r="G255" s="56">
        <v>10686.7</v>
      </c>
      <c r="H255" s="140"/>
    </row>
    <row r="256" spans="1:8" s="123" customFormat="1" x14ac:dyDescent="0.25">
      <c r="A256" s="129"/>
      <c r="B256" s="129"/>
      <c r="C256" s="118">
        <v>9241</v>
      </c>
      <c r="D256" s="125" t="s">
        <v>94</v>
      </c>
      <c r="E256" s="125"/>
      <c r="F256" s="122">
        <v>1284</v>
      </c>
      <c r="G256" s="122">
        <f>G257</f>
        <v>1284</v>
      </c>
      <c r="H256" s="140">
        <f t="shared" si="11"/>
        <v>100</v>
      </c>
    </row>
    <row r="257" spans="1:8" x14ac:dyDescent="0.25">
      <c r="A257" s="14"/>
      <c r="B257" s="11">
        <v>422</v>
      </c>
      <c r="C257" s="13"/>
      <c r="D257" s="132" t="s">
        <v>198</v>
      </c>
      <c r="E257" s="60"/>
      <c r="F257" s="56"/>
      <c r="G257" s="124">
        <f>G258+G259</f>
        <v>1284</v>
      </c>
      <c r="H257" s="140"/>
    </row>
    <row r="258" spans="1:8" x14ac:dyDescent="0.25">
      <c r="A258" s="14"/>
      <c r="B258" s="14">
        <v>4221</v>
      </c>
      <c r="C258" s="13"/>
      <c r="D258" s="132" t="s">
        <v>199</v>
      </c>
      <c r="E258" s="60"/>
      <c r="F258" s="56"/>
      <c r="G258" s="56">
        <v>1284</v>
      </c>
      <c r="H258" s="140"/>
    </row>
    <row r="259" spans="1:8" ht="22.5" x14ac:dyDescent="0.25">
      <c r="A259" s="14"/>
      <c r="B259" s="14">
        <v>4227</v>
      </c>
      <c r="C259" s="13"/>
      <c r="D259" s="131" t="s">
        <v>200</v>
      </c>
      <c r="E259" s="60"/>
      <c r="F259" s="56"/>
      <c r="G259" s="56">
        <v>0</v>
      </c>
      <c r="H259" s="140"/>
    </row>
    <row r="260" spans="1:8" s="123" customFormat="1" x14ac:dyDescent="0.25">
      <c r="A260" s="129"/>
      <c r="B260" s="129"/>
      <c r="C260" s="118">
        <v>6103</v>
      </c>
      <c r="D260" s="118" t="s">
        <v>53</v>
      </c>
      <c r="E260" s="118"/>
      <c r="F260" s="122">
        <v>0</v>
      </c>
      <c r="G260" s="122">
        <f>G261</f>
        <v>0</v>
      </c>
      <c r="H260" s="140" t="e">
        <f t="shared" si="11"/>
        <v>#DIV/0!</v>
      </c>
    </row>
    <row r="261" spans="1:8" x14ac:dyDescent="0.25">
      <c r="A261" s="14"/>
      <c r="B261" s="11">
        <v>422</v>
      </c>
      <c r="C261" s="13"/>
      <c r="D261" s="132" t="s">
        <v>198</v>
      </c>
      <c r="E261" s="13"/>
      <c r="F261" s="56"/>
      <c r="G261" s="124">
        <f>G262</f>
        <v>0</v>
      </c>
      <c r="H261" s="140"/>
    </row>
    <row r="262" spans="1:8" x14ac:dyDescent="0.25">
      <c r="A262" s="14"/>
      <c r="B262" s="14">
        <v>4223</v>
      </c>
      <c r="C262" s="13"/>
      <c r="D262" s="133" t="s">
        <v>201</v>
      </c>
      <c r="E262" s="13"/>
      <c r="F262" s="56"/>
      <c r="G262" s="56">
        <v>0</v>
      </c>
      <c r="H262" s="140"/>
    </row>
    <row r="263" spans="1:8" s="123" customFormat="1" x14ac:dyDescent="0.25">
      <c r="A263" s="129"/>
      <c r="B263" s="129"/>
      <c r="C263" s="118">
        <v>57</v>
      </c>
      <c r="D263" s="118" t="s">
        <v>51</v>
      </c>
      <c r="E263" s="118"/>
      <c r="F263" s="122">
        <v>5336.78</v>
      </c>
      <c r="G263" s="122">
        <f>G264</f>
        <v>2206.35</v>
      </c>
      <c r="H263" s="140">
        <f t="shared" si="11"/>
        <v>41.342345009537581</v>
      </c>
    </row>
    <row r="264" spans="1:8" ht="22.5" x14ac:dyDescent="0.25">
      <c r="A264" s="14"/>
      <c r="B264" s="11">
        <v>424</v>
      </c>
      <c r="C264" s="13"/>
      <c r="D264" s="131" t="s">
        <v>202</v>
      </c>
      <c r="E264" s="13"/>
      <c r="F264" s="56"/>
      <c r="G264" s="124">
        <f>G265</f>
        <v>2206.35</v>
      </c>
      <c r="H264" s="148"/>
    </row>
    <row r="265" spans="1:8" x14ac:dyDescent="0.25">
      <c r="A265" s="14"/>
      <c r="B265" s="14">
        <v>4241</v>
      </c>
      <c r="C265" s="13"/>
      <c r="D265" s="132" t="s">
        <v>203</v>
      </c>
      <c r="E265" s="13"/>
      <c r="F265" s="56">
        <v>0</v>
      </c>
      <c r="G265" s="56">
        <v>2206.35</v>
      </c>
      <c r="H265" s="148"/>
    </row>
    <row r="266" spans="1:8" ht="25.5" x14ac:dyDescent="0.25">
      <c r="A266" s="39"/>
      <c r="B266" s="39">
        <v>45</v>
      </c>
      <c r="C266" s="39"/>
      <c r="D266" s="43" t="s">
        <v>45</v>
      </c>
      <c r="E266" s="43"/>
      <c r="F266" s="59">
        <f t="shared" ref="F266" si="12">SUM(F267:F269)</f>
        <v>16477.13</v>
      </c>
      <c r="G266" s="59">
        <f>G267</f>
        <v>16611.25</v>
      </c>
      <c r="H266" s="137">
        <f>(G266/F266)*100</f>
        <v>100.81397670589479</v>
      </c>
    </row>
    <row r="267" spans="1:8" s="123" customFormat="1" x14ac:dyDescent="0.25">
      <c r="A267" s="129"/>
      <c r="B267" s="129"/>
      <c r="C267" s="118">
        <v>11</v>
      </c>
      <c r="D267" s="118" t="s">
        <v>17</v>
      </c>
      <c r="E267" s="118"/>
      <c r="F267" s="122">
        <v>16477.13</v>
      </c>
      <c r="G267" s="122">
        <f>G268</f>
        <v>16611.25</v>
      </c>
      <c r="H267" s="140">
        <f t="shared" ref="H267" si="13">(G267/F267)*100</f>
        <v>100.81397670589479</v>
      </c>
    </row>
    <row r="268" spans="1:8" ht="22.5" x14ac:dyDescent="0.25">
      <c r="A268" s="14"/>
      <c r="B268" s="11">
        <v>451</v>
      </c>
      <c r="C268" s="13"/>
      <c r="D268" s="131" t="s">
        <v>204</v>
      </c>
      <c r="E268" s="13"/>
      <c r="F268" s="56"/>
      <c r="G268" s="124">
        <f>G269</f>
        <v>16611.25</v>
      </c>
      <c r="H268" s="148"/>
    </row>
    <row r="269" spans="1:8" ht="22.5" x14ac:dyDescent="0.25">
      <c r="A269" s="14"/>
      <c r="B269" s="14">
        <v>4511</v>
      </c>
      <c r="C269" s="13"/>
      <c r="D269" s="131" t="s">
        <v>204</v>
      </c>
      <c r="E269" s="13"/>
      <c r="F269" s="56"/>
      <c r="G269" s="56">
        <v>16611.25</v>
      </c>
      <c r="H269" s="148"/>
    </row>
  </sheetData>
  <mergeCells count="9">
    <mergeCell ref="A1:H1"/>
    <mergeCell ref="A10:D10"/>
    <mergeCell ref="A50:D50"/>
    <mergeCell ref="A64:D64"/>
    <mergeCell ref="A7:H7"/>
    <mergeCell ref="A61:H61"/>
    <mergeCell ref="A3:H3"/>
    <mergeCell ref="A5:H5"/>
    <mergeCell ref="A47:H47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zoomScale="170" zoomScaleNormal="170" workbookViewId="0">
      <selection activeCell="D13" sqref="A2:D13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10" ht="42" customHeight="1" x14ac:dyDescent="0.25">
      <c r="A1" s="244" t="s">
        <v>235</v>
      </c>
      <c r="B1" s="244"/>
      <c r="C1" s="244"/>
      <c r="D1" s="244"/>
      <c r="E1" s="103"/>
      <c r="F1" s="103"/>
      <c r="G1" s="103"/>
      <c r="H1" s="103"/>
      <c r="I1" s="103"/>
      <c r="J1" s="103"/>
    </row>
    <row r="2" spans="1:10" ht="15.75" x14ac:dyDescent="0.25">
      <c r="A2" s="247" t="s">
        <v>26</v>
      </c>
      <c r="B2" s="247"/>
      <c r="C2" s="249"/>
      <c r="D2" s="249"/>
    </row>
    <row r="3" spans="1:10" ht="18" x14ac:dyDescent="0.25">
      <c r="A3" s="5"/>
      <c r="B3" s="5"/>
      <c r="C3" s="6"/>
      <c r="D3" s="6"/>
    </row>
    <row r="4" spans="1:10" ht="18" customHeight="1" x14ac:dyDescent="0.25">
      <c r="A4" s="247" t="s">
        <v>12</v>
      </c>
      <c r="B4" s="248"/>
      <c r="C4" s="248"/>
      <c r="D4" s="248"/>
    </row>
    <row r="5" spans="1:10" ht="18" x14ac:dyDescent="0.25">
      <c r="A5" s="5"/>
      <c r="B5" s="5"/>
      <c r="C5" s="6"/>
      <c r="D5" s="6"/>
    </row>
    <row r="6" spans="1:10" ht="15.75" x14ac:dyDescent="0.25">
      <c r="A6" s="247" t="s">
        <v>22</v>
      </c>
      <c r="B6" s="268"/>
      <c r="C6" s="268"/>
      <c r="D6" s="268"/>
    </row>
    <row r="7" spans="1:10" ht="18" x14ac:dyDescent="0.25">
      <c r="A7" s="5"/>
      <c r="B7" s="5"/>
      <c r="C7" s="6"/>
      <c r="D7" s="50" t="s">
        <v>54</v>
      </c>
    </row>
    <row r="8" spans="1:10" x14ac:dyDescent="0.25">
      <c r="A8" s="113" t="s">
        <v>23</v>
      </c>
      <c r="B8" s="114" t="s">
        <v>135</v>
      </c>
      <c r="C8" s="114" t="s">
        <v>140</v>
      </c>
      <c r="D8" s="114" t="s">
        <v>137</v>
      </c>
    </row>
    <row r="9" spans="1:10" x14ac:dyDescent="0.25">
      <c r="A9" s="112">
        <v>1</v>
      </c>
      <c r="B9" s="112">
        <v>3</v>
      </c>
      <c r="C9" s="112">
        <v>4</v>
      </c>
      <c r="D9" s="112" t="s">
        <v>138</v>
      </c>
    </row>
    <row r="10" spans="1:10" ht="15.75" customHeight="1" x14ac:dyDescent="0.25">
      <c r="A10" s="11" t="s">
        <v>24</v>
      </c>
      <c r="B10" s="92">
        <f>B11</f>
        <v>1919175.84</v>
      </c>
      <c r="C10" s="92">
        <f t="shared" ref="C10" si="0">C11</f>
        <v>2169186.65</v>
      </c>
      <c r="D10" s="134">
        <f>(C10/B10)*100</f>
        <v>113.02698818884672</v>
      </c>
    </row>
    <row r="11" spans="1:10" ht="15.75" customHeight="1" x14ac:dyDescent="0.25">
      <c r="A11" s="11" t="s">
        <v>47</v>
      </c>
      <c r="B11" s="91">
        <v>1919175.84</v>
      </c>
      <c r="C11" s="91">
        <v>2169186.65</v>
      </c>
      <c r="D11" s="134">
        <f t="shared" ref="D11:D13" si="1">(C11/B11)*100</f>
        <v>113.02698818884672</v>
      </c>
    </row>
    <row r="12" spans="1:10" x14ac:dyDescent="0.25">
      <c r="A12" s="15" t="s">
        <v>48</v>
      </c>
      <c r="B12" s="91">
        <v>1792764.52</v>
      </c>
      <c r="C12" s="91">
        <v>2032824.65</v>
      </c>
      <c r="D12" s="134">
        <f t="shared" si="1"/>
        <v>113.39049982983822</v>
      </c>
    </row>
    <row r="13" spans="1:10" x14ac:dyDescent="0.25">
      <c r="A13" s="11" t="s">
        <v>49</v>
      </c>
      <c r="B13" s="91">
        <v>126411.32</v>
      </c>
      <c r="C13" s="91">
        <v>136362</v>
      </c>
      <c r="D13" s="134">
        <f t="shared" si="1"/>
        <v>107.87166845500862</v>
      </c>
    </row>
  </sheetData>
  <mergeCells count="4">
    <mergeCell ref="A2:D2"/>
    <mergeCell ref="A4:D4"/>
    <mergeCell ref="A6:D6"/>
    <mergeCell ref="A1:D1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4"/>
  <sheetViews>
    <sheetView tabSelected="1" zoomScale="150" zoomScaleNormal="150" workbookViewId="0">
      <selection activeCell="D265" sqref="D26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7109375" customWidth="1"/>
    <col min="4" max="4" width="37.28515625" customWidth="1"/>
    <col min="5" max="7" width="25.28515625" customWidth="1"/>
  </cols>
  <sheetData>
    <row r="1" spans="1:10" ht="42" customHeight="1" x14ac:dyDescent="0.25">
      <c r="A1" s="244" t="s">
        <v>235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0" ht="18" x14ac:dyDescent="0.25">
      <c r="A2" s="5"/>
      <c r="B2" s="5"/>
      <c r="C2" s="5"/>
      <c r="D2" s="5"/>
      <c r="E2" s="5"/>
      <c r="F2" s="6"/>
      <c r="G2" s="6"/>
    </row>
    <row r="3" spans="1:10" ht="18" customHeight="1" x14ac:dyDescent="0.3">
      <c r="A3" s="247" t="s">
        <v>25</v>
      </c>
      <c r="B3" s="248"/>
      <c r="C3" s="248"/>
      <c r="D3" s="248"/>
      <c r="E3" s="248"/>
      <c r="F3" s="248"/>
      <c r="G3" s="248"/>
    </row>
    <row r="4" spans="1:10" ht="18" x14ac:dyDescent="0.25">
      <c r="A4" s="5"/>
      <c r="B4" s="5"/>
      <c r="C4" s="50"/>
      <c r="D4" s="5"/>
      <c r="E4" s="63">
        <f>E7+E242</f>
        <v>1919175.8399999999</v>
      </c>
      <c r="F4" s="63">
        <f>F7+F242</f>
        <v>2169186.65</v>
      </c>
      <c r="G4" s="63">
        <f>G7+G242</f>
        <v>0</v>
      </c>
    </row>
    <row r="5" spans="1:10" x14ac:dyDescent="0.25">
      <c r="A5" s="293" t="s">
        <v>27</v>
      </c>
      <c r="B5" s="294"/>
      <c r="C5" s="295"/>
      <c r="D5" s="19" t="s">
        <v>28</v>
      </c>
      <c r="E5" s="20" t="s">
        <v>135</v>
      </c>
      <c r="F5" s="20" t="s">
        <v>136</v>
      </c>
      <c r="G5" s="20" t="s">
        <v>137</v>
      </c>
    </row>
    <row r="6" spans="1:10" s="117" customFormat="1" ht="12" x14ac:dyDescent="0.2">
      <c r="A6" s="290">
        <v>1</v>
      </c>
      <c r="B6" s="291"/>
      <c r="C6" s="291"/>
      <c r="D6" s="292"/>
      <c r="E6" s="116">
        <v>2</v>
      </c>
      <c r="F6" s="116">
        <v>3</v>
      </c>
      <c r="G6" s="116" t="s">
        <v>141</v>
      </c>
    </row>
    <row r="7" spans="1:10" ht="37.15" customHeight="1" x14ac:dyDescent="0.25">
      <c r="A7" s="284" t="s">
        <v>122</v>
      </c>
      <c r="B7" s="285"/>
      <c r="C7" s="286"/>
      <c r="D7" s="90" t="s">
        <v>123</v>
      </c>
      <c r="E7" s="74">
        <f>E8+E37+E44+E53+E59+E103+E211+E218</f>
        <v>1631456.0699999998</v>
      </c>
      <c r="F7" s="74">
        <f>F8+F37+F44+F53+F59+F103+F211+F218</f>
        <v>1860084.51</v>
      </c>
      <c r="G7" s="74"/>
    </row>
    <row r="8" spans="1:10" ht="24.95" customHeight="1" x14ac:dyDescent="0.25">
      <c r="A8" s="281" t="s">
        <v>57</v>
      </c>
      <c r="B8" s="282"/>
      <c r="C8" s="283"/>
      <c r="D8" s="65" t="s">
        <v>58</v>
      </c>
      <c r="E8" s="72">
        <f>E10</f>
        <v>92472.21</v>
      </c>
      <c r="F8" s="72">
        <f t="shared" ref="F8" si="0">F10</f>
        <v>116712.81</v>
      </c>
      <c r="G8" s="72"/>
    </row>
    <row r="9" spans="1:10" s="79" customFormat="1" ht="24.95" customHeight="1" x14ac:dyDescent="0.2">
      <c r="A9" s="278" t="s">
        <v>86</v>
      </c>
      <c r="B9" s="279"/>
      <c r="C9" s="280"/>
      <c r="D9" s="77" t="s">
        <v>17</v>
      </c>
      <c r="E9" s="78">
        <f>E10</f>
        <v>92472.21</v>
      </c>
      <c r="F9" s="78">
        <f t="shared" ref="F9" si="1">F10</f>
        <v>116712.81</v>
      </c>
      <c r="G9" s="78">
        <f>(F9/E9)*100</f>
        <v>126.21392956867797</v>
      </c>
    </row>
    <row r="10" spans="1:10" ht="24.95" customHeight="1" x14ac:dyDescent="0.3">
      <c r="A10" s="272">
        <v>3</v>
      </c>
      <c r="B10" s="273"/>
      <c r="C10" s="274"/>
      <c r="D10" s="26" t="s">
        <v>19</v>
      </c>
      <c r="E10" s="57">
        <f>E11</f>
        <v>92472.21</v>
      </c>
      <c r="F10" s="57">
        <f>F11</f>
        <v>116712.81</v>
      </c>
      <c r="G10" s="57"/>
    </row>
    <row r="11" spans="1:10" ht="24.95" customHeight="1" x14ac:dyDescent="0.25">
      <c r="A11" s="275">
        <v>32</v>
      </c>
      <c r="B11" s="276"/>
      <c r="C11" s="277"/>
      <c r="D11" s="26" t="s">
        <v>29</v>
      </c>
      <c r="E11" s="57">
        <v>92472.21</v>
      </c>
      <c r="F11" s="57">
        <f>F12+F16+F23+F32</f>
        <v>116712.81</v>
      </c>
      <c r="G11" s="78">
        <f>(F11/E11)*100</f>
        <v>126.21392956867797</v>
      </c>
    </row>
    <row r="12" spans="1:10" ht="24.95" customHeight="1" x14ac:dyDescent="0.25">
      <c r="A12" s="287">
        <v>321</v>
      </c>
      <c r="B12" s="288"/>
      <c r="C12" s="289"/>
      <c r="D12" s="131" t="s">
        <v>165</v>
      </c>
      <c r="E12" s="210">
        <v>0</v>
      </c>
      <c r="F12" s="210">
        <f>SUM(F13:F15)</f>
        <v>3138.02</v>
      </c>
      <c r="G12" s="58"/>
    </row>
    <row r="13" spans="1:10" ht="24.95" customHeight="1" x14ac:dyDescent="0.25">
      <c r="A13" s="269">
        <v>3211</v>
      </c>
      <c r="B13" s="270"/>
      <c r="C13" s="271"/>
      <c r="D13" s="131" t="s">
        <v>166</v>
      </c>
      <c r="E13" s="57">
        <v>0</v>
      </c>
      <c r="F13" s="57">
        <v>2963.02</v>
      </c>
      <c r="G13" s="58"/>
    </row>
    <row r="14" spans="1:10" ht="24.95" customHeight="1" x14ac:dyDescent="0.25">
      <c r="A14" s="269">
        <v>3213</v>
      </c>
      <c r="B14" s="270"/>
      <c r="C14" s="271"/>
      <c r="D14" s="131" t="s">
        <v>168</v>
      </c>
      <c r="E14" s="57">
        <v>0</v>
      </c>
      <c r="F14" s="57">
        <v>175</v>
      </c>
      <c r="G14" s="58"/>
    </row>
    <row r="15" spans="1:10" ht="24.95" customHeight="1" x14ac:dyDescent="0.25">
      <c r="A15" s="269">
        <v>3214</v>
      </c>
      <c r="B15" s="270"/>
      <c r="C15" s="271"/>
      <c r="D15" s="131" t="s">
        <v>169</v>
      </c>
      <c r="E15" s="57">
        <v>0</v>
      </c>
      <c r="F15" s="57">
        <v>0</v>
      </c>
      <c r="G15" s="58"/>
    </row>
    <row r="16" spans="1:10" ht="24.95" customHeight="1" x14ac:dyDescent="0.25">
      <c r="A16" s="287">
        <v>322</v>
      </c>
      <c r="B16" s="288"/>
      <c r="C16" s="289"/>
      <c r="D16" s="131" t="s">
        <v>170</v>
      </c>
      <c r="E16" s="210">
        <v>0</v>
      </c>
      <c r="F16" s="210">
        <f>F17+F18+F19+F20+F21+F22</f>
        <v>51297.58</v>
      </c>
      <c r="G16" s="58"/>
    </row>
    <row r="17" spans="1:7" ht="24.95" customHeight="1" x14ac:dyDescent="0.25">
      <c r="A17" s="269">
        <v>3221</v>
      </c>
      <c r="B17" s="270"/>
      <c r="C17" s="271"/>
      <c r="D17" s="131" t="s">
        <v>171</v>
      </c>
      <c r="E17" s="57">
        <v>0</v>
      </c>
      <c r="F17" s="57">
        <v>13270.18</v>
      </c>
      <c r="G17" s="58"/>
    </row>
    <row r="18" spans="1:7" ht="24.95" customHeight="1" x14ac:dyDescent="0.25">
      <c r="A18" s="269">
        <v>3222</v>
      </c>
      <c r="B18" s="270"/>
      <c r="C18" s="271"/>
      <c r="D18" s="131" t="s">
        <v>172</v>
      </c>
      <c r="E18" s="57">
        <v>0</v>
      </c>
      <c r="F18" s="57">
        <v>0</v>
      </c>
      <c r="G18" s="58"/>
    </row>
    <row r="19" spans="1:7" ht="24.95" customHeight="1" x14ac:dyDescent="0.25">
      <c r="A19" s="269">
        <v>3223</v>
      </c>
      <c r="B19" s="270"/>
      <c r="C19" s="271"/>
      <c r="D19" s="131" t="s">
        <v>173</v>
      </c>
      <c r="E19" s="57">
        <v>0</v>
      </c>
      <c r="F19" s="57">
        <v>35997.730000000003</v>
      </c>
      <c r="G19" s="58"/>
    </row>
    <row r="20" spans="1:7" ht="24.95" customHeight="1" x14ac:dyDescent="0.25">
      <c r="A20" s="269">
        <v>3224</v>
      </c>
      <c r="B20" s="270"/>
      <c r="C20" s="271"/>
      <c r="D20" s="131" t="s">
        <v>226</v>
      </c>
      <c r="E20" s="57">
        <v>0</v>
      </c>
      <c r="F20" s="57">
        <v>726.37</v>
      </c>
      <c r="G20" s="58"/>
    </row>
    <row r="21" spans="1:7" ht="24.95" customHeight="1" x14ac:dyDescent="0.25">
      <c r="A21" s="269">
        <v>3225</v>
      </c>
      <c r="B21" s="270"/>
      <c r="C21" s="271"/>
      <c r="D21" s="131" t="s">
        <v>174</v>
      </c>
      <c r="E21" s="57">
        <v>0</v>
      </c>
      <c r="F21" s="57">
        <v>385.09</v>
      </c>
      <c r="G21" s="58"/>
    </row>
    <row r="22" spans="1:7" ht="24.95" customHeight="1" x14ac:dyDescent="0.25">
      <c r="A22" s="269">
        <v>3227</v>
      </c>
      <c r="B22" s="270"/>
      <c r="C22" s="271"/>
      <c r="D22" s="131" t="s">
        <v>227</v>
      </c>
      <c r="E22" s="57">
        <v>0</v>
      </c>
      <c r="F22" s="57">
        <v>918.21</v>
      </c>
      <c r="G22" s="58"/>
    </row>
    <row r="23" spans="1:7" ht="24.95" customHeight="1" x14ac:dyDescent="0.25">
      <c r="A23" s="287">
        <v>323</v>
      </c>
      <c r="B23" s="288"/>
      <c r="C23" s="289"/>
      <c r="D23" s="131" t="s">
        <v>175</v>
      </c>
      <c r="E23" s="210">
        <v>0</v>
      </c>
      <c r="F23" s="210">
        <f>SUM(F24:F31)</f>
        <v>59303.429999999993</v>
      </c>
      <c r="G23" s="58"/>
    </row>
    <row r="24" spans="1:7" ht="24.95" customHeight="1" x14ac:dyDescent="0.25">
      <c r="A24" s="269">
        <v>3231</v>
      </c>
      <c r="B24" s="270"/>
      <c r="C24" s="271"/>
      <c r="D24" s="131" t="s">
        <v>176</v>
      </c>
      <c r="E24" s="57">
        <v>0</v>
      </c>
      <c r="F24" s="57">
        <v>3627.32</v>
      </c>
      <c r="G24" s="58"/>
    </row>
    <row r="25" spans="1:7" ht="24.95" customHeight="1" x14ac:dyDescent="0.25">
      <c r="A25" s="269">
        <v>3232</v>
      </c>
      <c r="B25" s="270"/>
      <c r="C25" s="271"/>
      <c r="D25" s="131" t="s">
        <v>177</v>
      </c>
      <c r="E25" s="57">
        <v>0</v>
      </c>
      <c r="F25" s="57">
        <v>0</v>
      </c>
      <c r="G25" s="58"/>
    </row>
    <row r="26" spans="1:7" ht="24.95" customHeight="1" x14ac:dyDescent="0.25">
      <c r="A26" s="269">
        <v>3233</v>
      </c>
      <c r="B26" s="270"/>
      <c r="C26" s="271"/>
      <c r="D26" s="131" t="s">
        <v>178</v>
      </c>
      <c r="E26" s="57">
        <v>0</v>
      </c>
      <c r="F26" s="57">
        <v>497.7</v>
      </c>
      <c r="G26" s="58"/>
    </row>
    <row r="27" spans="1:7" ht="24.95" customHeight="1" x14ac:dyDescent="0.25">
      <c r="A27" s="269">
        <v>3234</v>
      </c>
      <c r="B27" s="270"/>
      <c r="C27" s="271"/>
      <c r="D27" s="131" t="s">
        <v>179</v>
      </c>
      <c r="E27" s="57">
        <v>0</v>
      </c>
      <c r="F27" s="57">
        <v>7414.03</v>
      </c>
      <c r="G27" s="58"/>
    </row>
    <row r="28" spans="1:7" ht="24.95" customHeight="1" x14ac:dyDescent="0.25">
      <c r="A28" s="269">
        <v>3236</v>
      </c>
      <c r="B28" s="270"/>
      <c r="C28" s="271"/>
      <c r="D28" s="131" t="s">
        <v>189</v>
      </c>
      <c r="E28" s="57">
        <v>0</v>
      </c>
      <c r="F28" s="57">
        <v>8919.1200000000008</v>
      </c>
      <c r="G28" s="58"/>
    </row>
    <row r="29" spans="1:7" ht="24.95" customHeight="1" x14ac:dyDescent="0.25">
      <c r="A29" s="269">
        <v>3237</v>
      </c>
      <c r="B29" s="270"/>
      <c r="C29" s="271"/>
      <c r="D29" s="131" t="s">
        <v>180</v>
      </c>
      <c r="E29" s="57">
        <v>0</v>
      </c>
      <c r="F29" s="57">
        <v>1626.18</v>
      </c>
      <c r="G29" s="58"/>
    </row>
    <row r="30" spans="1:7" ht="24.95" customHeight="1" x14ac:dyDescent="0.25">
      <c r="A30" s="269">
        <v>3238</v>
      </c>
      <c r="B30" s="270"/>
      <c r="C30" s="271"/>
      <c r="D30" s="131" t="s">
        <v>181</v>
      </c>
      <c r="E30" s="57">
        <v>0</v>
      </c>
      <c r="F30" s="57">
        <v>3614.49</v>
      </c>
      <c r="G30" s="58"/>
    </row>
    <row r="31" spans="1:7" ht="24.95" customHeight="1" x14ac:dyDescent="0.25">
      <c r="A31" s="269">
        <v>3239</v>
      </c>
      <c r="B31" s="270"/>
      <c r="C31" s="271"/>
      <c r="D31" s="131" t="s">
        <v>182</v>
      </c>
      <c r="E31" s="57">
        <v>0</v>
      </c>
      <c r="F31" s="57">
        <v>33604.589999999997</v>
      </c>
      <c r="G31" s="58"/>
    </row>
    <row r="32" spans="1:7" ht="24.95" customHeight="1" x14ac:dyDescent="0.25">
      <c r="A32" s="287">
        <v>329</v>
      </c>
      <c r="B32" s="288"/>
      <c r="C32" s="289"/>
      <c r="D32" s="131" t="s">
        <v>183</v>
      </c>
      <c r="E32" s="210">
        <v>0</v>
      </c>
      <c r="F32" s="210">
        <f>SUM(F33:F36)</f>
        <v>2973.78</v>
      </c>
      <c r="G32" s="58"/>
    </row>
    <row r="33" spans="1:7" ht="24.95" customHeight="1" x14ac:dyDescent="0.25">
      <c r="A33" s="269">
        <v>3292</v>
      </c>
      <c r="B33" s="270"/>
      <c r="C33" s="271"/>
      <c r="D33" s="131" t="s">
        <v>184</v>
      </c>
      <c r="E33" s="57">
        <v>0</v>
      </c>
      <c r="F33" s="57">
        <v>1520.1</v>
      </c>
      <c r="G33" s="58"/>
    </row>
    <row r="34" spans="1:7" ht="24.95" customHeight="1" x14ac:dyDescent="0.25">
      <c r="A34" s="269">
        <v>3293</v>
      </c>
      <c r="B34" s="270"/>
      <c r="C34" s="271"/>
      <c r="D34" s="131" t="s">
        <v>185</v>
      </c>
      <c r="E34" s="57">
        <v>0</v>
      </c>
      <c r="F34" s="57">
        <v>393.36</v>
      </c>
      <c r="G34" s="58"/>
    </row>
    <row r="35" spans="1:7" ht="24.95" customHeight="1" x14ac:dyDescent="0.25">
      <c r="A35" s="269">
        <v>3294</v>
      </c>
      <c r="B35" s="270"/>
      <c r="C35" s="271"/>
      <c r="D35" s="131" t="s">
        <v>186</v>
      </c>
      <c r="E35" s="57">
        <v>0</v>
      </c>
      <c r="F35" s="57">
        <v>163.09</v>
      </c>
      <c r="G35" s="58"/>
    </row>
    <row r="36" spans="1:7" ht="24.95" customHeight="1" x14ac:dyDescent="0.25">
      <c r="A36" s="269">
        <v>3299</v>
      </c>
      <c r="B36" s="270"/>
      <c r="C36" s="271"/>
      <c r="D36" s="131" t="s">
        <v>183</v>
      </c>
      <c r="E36" s="57">
        <v>0</v>
      </c>
      <c r="F36" s="57">
        <v>897.23</v>
      </c>
      <c r="G36" s="58"/>
    </row>
    <row r="37" spans="1:7" ht="24.95" customHeight="1" x14ac:dyDescent="0.25">
      <c r="A37" s="281" t="s">
        <v>59</v>
      </c>
      <c r="B37" s="282"/>
      <c r="C37" s="283"/>
      <c r="D37" s="102" t="s">
        <v>60</v>
      </c>
      <c r="E37" s="72">
        <f>E39</f>
        <v>1505</v>
      </c>
      <c r="F37" s="72">
        <f t="shared" ref="F37" si="2">F39</f>
        <v>1251.95</v>
      </c>
      <c r="G37" s="72"/>
    </row>
    <row r="38" spans="1:7" s="80" customFormat="1" ht="24.95" customHeight="1" x14ac:dyDescent="0.25">
      <c r="A38" s="278" t="s">
        <v>86</v>
      </c>
      <c r="B38" s="279"/>
      <c r="C38" s="280"/>
      <c r="D38" s="77" t="s">
        <v>17</v>
      </c>
      <c r="E38" s="78">
        <f t="shared" ref="E38:F40" si="3">E39</f>
        <v>1505</v>
      </c>
      <c r="F38" s="78">
        <f t="shared" si="3"/>
        <v>1251.95</v>
      </c>
      <c r="G38" s="78">
        <f>(F38/E38)*100</f>
        <v>83.186046511627907</v>
      </c>
    </row>
    <row r="39" spans="1:7" ht="24.95" customHeight="1" x14ac:dyDescent="0.25">
      <c r="A39" s="272">
        <v>3</v>
      </c>
      <c r="B39" s="273"/>
      <c r="C39" s="274"/>
      <c r="D39" s="36" t="s">
        <v>19</v>
      </c>
      <c r="E39" s="57">
        <f t="shared" si="3"/>
        <v>1505</v>
      </c>
      <c r="F39" s="57">
        <f t="shared" si="3"/>
        <v>1251.95</v>
      </c>
      <c r="G39" s="57"/>
    </row>
    <row r="40" spans="1:7" ht="24.95" customHeight="1" x14ac:dyDescent="0.25">
      <c r="A40" s="275">
        <v>34</v>
      </c>
      <c r="B40" s="276"/>
      <c r="C40" s="277"/>
      <c r="D40" s="36" t="s">
        <v>60</v>
      </c>
      <c r="E40" s="57">
        <v>1505</v>
      </c>
      <c r="F40" s="57">
        <f t="shared" si="3"/>
        <v>1251.95</v>
      </c>
      <c r="G40" s="78">
        <f>(F40/E40)*100</f>
        <v>83.186046511627907</v>
      </c>
    </row>
    <row r="41" spans="1:7" ht="24.95" customHeight="1" x14ac:dyDescent="0.25">
      <c r="A41" s="269">
        <v>343</v>
      </c>
      <c r="B41" s="270"/>
      <c r="C41" s="271"/>
      <c r="D41" s="132" t="s">
        <v>192</v>
      </c>
      <c r="E41" s="57">
        <v>0</v>
      </c>
      <c r="F41" s="57">
        <f>F42+F43</f>
        <v>1251.95</v>
      </c>
      <c r="G41" s="58"/>
    </row>
    <row r="42" spans="1:7" ht="24.95" customHeight="1" x14ac:dyDescent="0.25">
      <c r="A42" s="269">
        <v>3431</v>
      </c>
      <c r="B42" s="270"/>
      <c r="C42" s="271"/>
      <c r="D42" s="131" t="s">
        <v>193</v>
      </c>
      <c r="E42" s="57">
        <v>0</v>
      </c>
      <c r="F42" s="57">
        <v>1232.74</v>
      </c>
      <c r="G42" s="58"/>
    </row>
    <row r="43" spans="1:7" ht="24.95" customHeight="1" x14ac:dyDescent="0.25">
      <c r="A43" s="269">
        <v>3433</v>
      </c>
      <c r="B43" s="270"/>
      <c r="C43" s="271"/>
      <c r="D43" s="132" t="s">
        <v>194</v>
      </c>
      <c r="E43" s="57">
        <v>0</v>
      </c>
      <c r="F43" s="57">
        <v>19.21</v>
      </c>
      <c r="G43" s="58"/>
    </row>
    <row r="44" spans="1:7" ht="24.95" customHeight="1" x14ac:dyDescent="0.25">
      <c r="A44" s="281" t="s">
        <v>61</v>
      </c>
      <c r="B44" s="282"/>
      <c r="C44" s="283"/>
      <c r="D44" s="65" t="s">
        <v>62</v>
      </c>
      <c r="E44" s="72">
        <f>E46</f>
        <v>7963.37</v>
      </c>
      <c r="F44" s="72">
        <f t="shared" ref="F44" si="4">F46</f>
        <v>7961.39</v>
      </c>
      <c r="G44" s="72"/>
    </row>
    <row r="45" spans="1:7" s="80" customFormat="1" ht="24.95" customHeight="1" x14ac:dyDescent="0.25">
      <c r="A45" s="278" t="s">
        <v>86</v>
      </c>
      <c r="B45" s="279"/>
      <c r="C45" s="280"/>
      <c r="D45" s="77" t="s">
        <v>17</v>
      </c>
      <c r="E45" s="78">
        <f>E46</f>
        <v>7963.37</v>
      </c>
      <c r="F45" s="78">
        <f t="shared" ref="F45:F46" si="5">F46</f>
        <v>7961.39</v>
      </c>
      <c r="G45" s="78">
        <f>(F45/E45)*100</f>
        <v>99.975136154668192</v>
      </c>
    </row>
    <row r="46" spans="1:7" ht="24.95" customHeight="1" x14ac:dyDescent="0.25">
      <c r="A46" s="272">
        <v>4</v>
      </c>
      <c r="B46" s="273"/>
      <c r="C46" s="274"/>
      <c r="D46" s="36" t="s">
        <v>21</v>
      </c>
      <c r="E46" s="57">
        <f>E47</f>
        <v>7963.37</v>
      </c>
      <c r="F46" s="57">
        <f t="shared" si="5"/>
        <v>7961.39</v>
      </c>
      <c r="G46" s="57"/>
    </row>
    <row r="47" spans="1:7" ht="24.95" customHeight="1" x14ac:dyDescent="0.25">
      <c r="A47" s="275">
        <v>42</v>
      </c>
      <c r="B47" s="276"/>
      <c r="C47" s="277"/>
      <c r="D47" s="36" t="s">
        <v>37</v>
      </c>
      <c r="E47" s="57">
        <v>7963.37</v>
      </c>
      <c r="F47" s="57">
        <f>F48+F51</f>
        <v>7961.39</v>
      </c>
      <c r="G47" s="78">
        <f>(F47/E47)*100</f>
        <v>99.975136154668192</v>
      </c>
    </row>
    <row r="48" spans="1:7" ht="24.95" customHeight="1" x14ac:dyDescent="0.25">
      <c r="A48" s="269">
        <v>422</v>
      </c>
      <c r="B48" s="270"/>
      <c r="C48" s="271"/>
      <c r="D48" s="222" t="s">
        <v>198</v>
      </c>
      <c r="E48" s="57">
        <v>0</v>
      </c>
      <c r="F48" s="57">
        <f>F49+F50</f>
        <v>5971.63</v>
      </c>
      <c r="G48" s="78"/>
    </row>
    <row r="49" spans="1:7" ht="24.95" customHeight="1" x14ac:dyDescent="0.25">
      <c r="A49" s="269">
        <v>4221</v>
      </c>
      <c r="B49" s="270"/>
      <c r="C49" s="271"/>
      <c r="D49" s="222" t="s">
        <v>199</v>
      </c>
      <c r="E49" s="57">
        <v>0</v>
      </c>
      <c r="F49" s="57">
        <v>406</v>
      </c>
      <c r="G49" s="78"/>
    </row>
    <row r="50" spans="1:7" ht="24.95" customHeight="1" x14ac:dyDescent="0.25">
      <c r="A50" s="269">
        <v>4227</v>
      </c>
      <c r="B50" s="270"/>
      <c r="C50" s="271"/>
      <c r="D50" s="222" t="s">
        <v>237</v>
      </c>
      <c r="E50" s="57">
        <v>0</v>
      </c>
      <c r="F50" s="57">
        <v>5565.63</v>
      </c>
      <c r="G50" s="78"/>
    </row>
    <row r="51" spans="1:7" ht="24.95" customHeight="1" x14ac:dyDescent="0.25">
      <c r="A51" s="269">
        <v>424</v>
      </c>
      <c r="B51" s="270"/>
      <c r="C51" s="271"/>
      <c r="D51" s="222" t="s">
        <v>238</v>
      </c>
      <c r="E51" s="57">
        <v>0</v>
      </c>
      <c r="F51" s="57">
        <f>F52</f>
        <v>1989.76</v>
      </c>
      <c r="G51" s="78"/>
    </row>
    <row r="52" spans="1:7" ht="24.95" customHeight="1" x14ac:dyDescent="0.25">
      <c r="A52" s="269">
        <v>4241</v>
      </c>
      <c r="B52" s="270"/>
      <c r="C52" s="271"/>
      <c r="D52" s="222" t="s">
        <v>203</v>
      </c>
      <c r="E52" s="57">
        <v>0</v>
      </c>
      <c r="F52" s="57">
        <v>1989.76</v>
      </c>
      <c r="G52" s="78"/>
    </row>
    <row r="53" spans="1:7" ht="24.95" customHeight="1" x14ac:dyDescent="0.25">
      <c r="A53" s="281" t="s">
        <v>63</v>
      </c>
      <c r="B53" s="282"/>
      <c r="C53" s="283"/>
      <c r="D53" s="65" t="s">
        <v>64</v>
      </c>
      <c r="E53" s="72">
        <f>E55</f>
        <v>16477.13</v>
      </c>
      <c r="F53" s="72">
        <f t="shared" ref="F53" si="6">F55</f>
        <v>16611.25</v>
      </c>
      <c r="G53" s="72"/>
    </row>
    <row r="54" spans="1:7" s="80" customFormat="1" ht="24.95" customHeight="1" x14ac:dyDescent="0.25">
      <c r="A54" s="278" t="s">
        <v>86</v>
      </c>
      <c r="B54" s="279"/>
      <c r="C54" s="280"/>
      <c r="D54" s="77" t="s">
        <v>17</v>
      </c>
      <c r="E54" s="78">
        <f t="shared" ref="E54:F56" si="7">E55</f>
        <v>16477.13</v>
      </c>
      <c r="F54" s="78">
        <f t="shared" si="7"/>
        <v>16611.25</v>
      </c>
      <c r="G54" s="78">
        <f>(F54/E54)*100</f>
        <v>100.81397670589479</v>
      </c>
    </row>
    <row r="55" spans="1:7" ht="24.95" customHeight="1" x14ac:dyDescent="0.25">
      <c r="A55" s="272">
        <v>4</v>
      </c>
      <c r="B55" s="273"/>
      <c r="C55" s="274"/>
      <c r="D55" s="36" t="s">
        <v>21</v>
      </c>
      <c r="E55" s="57">
        <f t="shared" si="7"/>
        <v>16477.13</v>
      </c>
      <c r="F55" s="57">
        <f t="shared" si="7"/>
        <v>16611.25</v>
      </c>
      <c r="G55" s="57"/>
    </row>
    <row r="56" spans="1:7" ht="24.95" customHeight="1" x14ac:dyDescent="0.25">
      <c r="A56" s="275">
        <v>45</v>
      </c>
      <c r="B56" s="276"/>
      <c r="C56" s="277"/>
      <c r="D56" s="52" t="s">
        <v>45</v>
      </c>
      <c r="E56" s="57">
        <v>16477.13</v>
      </c>
      <c r="F56" s="57">
        <f t="shared" si="7"/>
        <v>16611.25</v>
      </c>
      <c r="G56" s="78">
        <f>(F56/E56)*100</f>
        <v>100.81397670589479</v>
      </c>
    </row>
    <row r="57" spans="1:7" ht="24.95" customHeight="1" x14ac:dyDescent="0.25">
      <c r="A57" s="269">
        <v>451</v>
      </c>
      <c r="B57" s="270"/>
      <c r="C57" s="271"/>
      <c r="D57" s="131" t="s">
        <v>204</v>
      </c>
      <c r="E57" s="57">
        <v>0</v>
      </c>
      <c r="F57" s="57">
        <v>16611.25</v>
      </c>
      <c r="G57" s="58"/>
    </row>
    <row r="58" spans="1:7" ht="24.95" customHeight="1" x14ac:dyDescent="0.25">
      <c r="A58" s="269">
        <v>4511</v>
      </c>
      <c r="B58" s="270"/>
      <c r="C58" s="271"/>
      <c r="D58" s="131" t="s">
        <v>204</v>
      </c>
      <c r="E58" s="57">
        <v>0</v>
      </c>
      <c r="F58" s="57">
        <v>16611.25</v>
      </c>
      <c r="G58" s="58"/>
    </row>
    <row r="59" spans="1:7" ht="32.450000000000003" customHeight="1" x14ac:dyDescent="0.25">
      <c r="A59" s="281" t="s">
        <v>65</v>
      </c>
      <c r="B59" s="282"/>
      <c r="C59" s="283"/>
      <c r="D59" s="65" t="s">
        <v>66</v>
      </c>
      <c r="E59" s="72">
        <f>E60+E63+E66+E73+E81+E100</f>
        <v>1380220.0599999998</v>
      </c>
      <c r="F59" s="72">
        <f>F60+F63+F66+F73+F81+F100</f>
        <v>1591052.5</v>
      </c>
      <c r="G59" s="72"/>
    </row>
    <row r="60" spans="1:7" s="80" customFormat="1" ht="24.95" customHeight="1" x14ac:dyDescent="0.25">
      <c r="A60" s="278" t="s">
        <v>87</v>
      </c>
      <c r="B60" s="279"/>
      <c r="C60" s="280"/>
      <c r="D60" s="77" t="s">
        <v>88</v>
      </c>
      <c r="E60" s="78">
        <f>E61</f>
        <v>0</v>
      </c>
      <c r="F60" s="78">
        <f t="shared" ref="F60:F61" si="8">F61</f>
        <v>0</v>
      </c>
      <c r="G60" s="78" t="e">
        <f>(F60/E60)*100</f>
        <v>#DIV/0!</v>
      </c>
    </row>
    <row r="61" spans="1:7" ht="24.95" customHeight="1" x14ac:dyDescent="0.25">
      <c r="A61" s="272">
        <v>3</v>
      </c>
      <c r="B61" s="273"/>
      <c r="C61" s="274"/>
      <c r="D61" s="66" t="s">
        <v>19</v>
      </c>
      <c r="E61" s="57">
        <v>0</v>
      </c>
      <c r="F61" s="57">
        <f t="shared" si="8"/>
        <v>0</v>
      </c>
      <c r="G61" s="57"/>
    </row>
    <row r="62" spans="1:7" ht="24.95" customHeight="1" x14ac:dyDescent="0.25">
      <c r="A62" s="275">
        <v>31</v>
      </c>
      <c r="B62" s="276"/>
      <c r="C62" s="277"/>
      <c r="D62" s="66" t="s">
        <v>116</v>
      </c>
      <c r="E62" s="57">
        <v>0</v>
      </c>
      <c r="F62" s="57">
        <v>0</v>
      </c>
      <c r="G62" s="78" t="e">
        <f>(F62/E62)*100</f>
        <v>#DIV/0!</v>
      </c>
    </row>
    <row r="63" spans="1:7" s="80" customFormat="1" ht="24.95" customHeight="1" x14ac:dyDescent="0.25">
      <c r="A63" s="278" t="s">
        <v>110</v>
      </c>
      <c r="B63" s="279"/>
      <c r="C63" s="280"/>
      <c r="D63" s="77" t="s">
        <v>93</v>
      </c>
      <c r="E63" s="78">
        <f>E64</f>
        <v>0</v>
      </c>
      <c r="F63" s="78">
        <f t="shared" ref="F63:F64" si="9">F64</f>
        <v>0</v>
      </c>
      <c r="G63" s="78" t="e">
        <f>(F63/E63)*100</f>
        <v>#DIV/0!</v>
      </c>
    </row>
    <row r="64" spans="1:7" ht="24.95" customHeight="1" x14ac:dyDescent="0.25">
      <c r="A64" s="272">
        <v>3</v>
      </c>
      <c r="B64" s="273"/>
      <c r="C64" s="274"/>
      <c r="D64" s="66" t="s">
        <v>19</v>
      </c>
      <c r="E64" s="57">
        <v>0</v>
      </c>
      <c r="F64" s="57">
        <f t="shared" si="9"/>
        <v>0</v>
      </c>
      <c r="G64" s="57"/>
    </row>
    <row r="65" spans="1:7" ht="24.95" customHeight="1" x14ac:dyDescent="0.25">
      <c r="A65" s="275">
        <v>31</v>
      </c>
      <c r="B65" s="276"/>
      <c r="C65" s="277"/>
      <c r="D65" s="66" t="s">
        <v>115</v>
      </c>
      <c r="E65" s="57">
        <v>0</v>
      </c>
      <c r="F65" s="57">
        <v>0</v>
      </c>
      <c r="G65" s="78" t="e">
        <f>(F65/E65)*100</f>
        <v>#DIV/0!</v>
      </c>
    </row>
    <row r="66" spans="1:7" s="80" customFormat="1" ht="24.95" customHeight="1" x14ac:dyDescent="0.25">
      <c r="A66" s="278" t="s">
        <v>89</v>
      </c>
      <c r="B66" s="279"/>
      <c r="C66" s="280"/>
      <c r="D66" s="77" t="s">
        <v>109</v>
      </c>
      <c r="E66" s="78">
        <f>E67</f>
        <v>516.03</v>
      </c>
      <c r="F66" s="78">
        <f>F68</f>
        <v>236.51000000000002</v>
      </c>
      <c r="G66" s="78">
        <f>(F66/E66)*100</f>
        <v>45.832606631397404</v>
      </c>
    </row>
    <row r="67" spans="1:7" ht="24.95" customHeight="1" x14ac:dyDescent="0.25">
      <c r="A67" s="272">
        <v>3</v>
      </c>
      <c r="B67" s="273"/>
      <c r="C67" s="274"/>
      <c r="D67" s="66" t="s">
        <v>19</v>
      </c>
      <c r="E67" s="57">
        <f>E68</f>
        <v>516.03</v>
      </c>
      <c r="F67" s="57">
        <f>F68</f>
        <v>236.51000000000002</v>
      </c>
      <c r="G67" s="57"/>
    </row>
    <row r="68" spans="1:7" ht="24.95" customHeight="1" x14ac:dyDescent="0.25">
      <c r="A68" s="275">
        <v>31</v>
      </c>
      <c r="B68" s="276"/>
      <c r="C68" s="277"/>
      <c r="D68" s="66" t="s">
        <v>20</v>
      </c>
      <c r="E68" s="57">
        <v>516.03</v>
      </c>
      <c r="F68" s="57">
        <f>F69+F71</f>
        <v>236.51000000000002</v>
      </c>
      <c r="G68" s="78">
        <f>(F68/E68)*100</f>
        <v>45.832606631397404</v>
      </c>
    </row>
    <row r="69" spans="1:7" ht="24.95" customHeight="1" x14ac:dyDescent="0.25">
      <c r="A69" s="269">
        <v>311</v>
      </c>
      <c r="B69" s="270"/>
      <c r="C69" s="271"/>
      <c r="D69" s="131" t="s">
        <v>160</v>
      </c>
      <c r="E69" s="57"/>
      <c r="F69" s="57">
        <f>F70</f>
        <v>203.02</v>
      </c>
      <c r="G69" s="58"/>
    </row>
    <row r="70" spans="1:7" ht="24.95" customHeight="1" x14ac:dyDescent="0.25">
      <c r="A70" s="269">
        <v>3111</v>
      </c>
      <c r="B70" s="270"/>
      <c r="C70" s="271"/>
      <c r="D70" s="131" t="s">
        <v>161</v>
      </c>
      <c r="E70" s="57"/>
      <c r="F70" s="57">
        <v>203.02</v>
      </c>
      <c r="G70" s="58"/>
    </row>
    <row r="71" spans="1:7" ht="24.95" customHeight="1" x14ac:dyDescent="0.25">
      <c r="A71" s="269">
        <v>313</v>
      </c>
      <c r="B71" s="270"/>
      <c r="C71" s="271"/>
      <c r="D71" s="131" t="s">
        <v>163</v>
      </c>
      <c r="E71" s="57"/>
      <c r="F71" s="57">
        <f>F72</f>
        <v>33.49</v>
      </c>
      <c r="G71" s="58"/>
    </row>
    <row r="72" spans="1:7" ht="24.95" customHeight="1" x14ac:dyDescent="0.25">
      <c r="A72" s="269">
        <v>3132</v>
      </c>
      <c r="B72" s="270"/>
      <c r="C72" s="271"/>
      <c r="D72" s="131" t="s">
        <v>164</v>
      </c>
      <c r="E72" s="57"/>
      <c r="F72" s="57">
        <v>33.49</v>
      </c>
      <c r="G72" s="58"/>
    </row>
    <row r="73" spans="1:7" s="80" customFormat="1" ht="24.95" customHeight="1" x14ac:dyDescent="0.25">
      <c r="A73" s="278" t="s">
        <v>99</v>
      </c>
      <c r="B73" s="279"/>
      <c r="C73" s="280"/>
      <c r="D73" s="77" t="s">
        <v>96</v>
      </c>
      <c r="E73" s="78">
        <f>E74</f>
        <v>0</v>
      </c>
      <c r="F73" s="78">
        <f>F74</f>
        <v>0</v>
      </c>
      <c r="G73" s="78" t="e">
        <f>(F73/E73)*100</f>
        <v>#DIV/0!</v>
      </c>
    </row>
    <row r="74" spans="1:7" ht="24.95" customHeight="1" x14ac:dyDescent="0.25">
      <c r="A74" s="272">
        <v>3</v>
      </c>
      <c r="B74" s="273"/>
      <c r="C74" s="274"/>
      <c r="D74" s="66" t="s">
        <v>19</v>
      </c>
      <c r="E74" s="57">
        <v>0</v>
      </c>
      <c r="F74" s="57">
        <v>0</v>
      </c>
      <c r="G74" s="57"/>
    </row>
    <row r="75" spans="1:7" ht="24.95" customHeight="1" x14ac:dyDescent="0.25">
      <c r="A75" s="275">
        <v>31</v>
      </c>
      <c r="B75" s="276"/>
      <c r="C75" s="277"/>
      <c r="D75" s="66" t="s">
        <v>20</v>
      </c>
      <c r="E75" s="57">
        <v>0</v>
      </c>
      <c r="F75" s="57">
        <v>0</v>
      </c>
      <c r="G75" s="78" t="e">
        <f>(F75/E75)*100</f>
        <v>#DIV/0!</v>
      </c>
    </row>
    <row r="76" spans="1:7" ht="24.95" customHeight="1" x14ac:dyDescent="0.25">
      <c r="A76" s="269">
        <v>311</v>
      </c>
      <c r="B76" s="270"/>
      <c r="C76" s="271"/>
      <c r="D76" s="131" t="s">
        <v>160</v>
      </c>
      <c r="E76" s="57"/>
      <c r="F76" s="57">
        <v>0</v>
      </c>
      <c r="G76" s="58"/>
    </row>
    <row r="77" spans="1:7" ht="24.95" customHeight="1" x14ac:dyDescent="0.25">
      <c r="A77" s="269">
        <v>3111</v>
      </c>
      <c r="B77" s="270"/>
      <c r="C77" s="271"/>
      <c r="D77" s="131" t="s">
        <v>161</v>
      </c>
      <c r="E77" s="57"/>
      <c r="F77" s="57">
        <v>0</v>
      </c>
      <c r="G77" s="58"/>
    </row>
    <row r="78" spans="1:7" ht="24.95" customHeight="1" x14ac:dyDescent="0.25">
      <c r="A78" s="275">
        <v>32</v>
      </c>
      <c r="B78" s="276"/>
      <c r="C78" s="277"/>
      <c r="D78" s="66" t="s">
        <v>103</v>
      </c>
      <c r="E78" s="57">
        <v>0</v>
      </c>
      <c r="F78" s="57">
        <v>0</v>
      </c>
      <c r="G78" s="78" t="e">
        <f>(F78/E78)*100</f>
        <v>#DIV/0!</v>
      </c>
    </row>
    <row r="79" spans="1:7" ht="24.95" customHeight="1" x14ac:dyDescent="0.25">
      <c r="A79" s="269">
        <v>321</v>
      </c>
      <c r="B79" s="270"/>
      <c r="C79" s="271"/>
      <c r="D79" s="131" t="s">
        <v>165</v>
      </c>
      <c r="E79" s="57"/>
      <c r="F79" s="57">
        <v>0</v>
      </c>
      <c r="G79" s="58"/>
    </row>
    <row r="80" spans="1:7" ht="24.95" customHeight="1" x14ac:dyDescent="0.25">
      <c r="A80" s="269">
        <v>3212</v>
      </c>
      <c r="B80" s="270"/>
      <c r="C80" s="271"/>
      <c r="D80" s="131" t="s">
        <v>167</v>
      </c>
      <c r="E80" s="57"/>
      <c r="F80" s="57">
        <v>0</v>
      </c>
      <c r="G80" s="58"/>
    </row>
    <row r="81" spans="1:7" s="80" customFormat="1" ht="24.95" customHeight="1" x14ac:dyDescent="0.25">
      <c r="A81" s="278" t="s">
        <v>85</v>
      </c>
      <c r="B81" s="279"/>
      <c r="C81" s="280"/>
      <c r="D81" s="77" t="s">
        <v>98</v>
      </c>
      <c r="E81" s="78">
        <f>E82</f>
        <v>1379542.1099999999</v>
      </c>
      <c r="F81" s="78">
        <f>F82</f>
        <v>1590815.99</v>
      </c>
      <c r="G81" s="78">
        <f>(F81/E81)*100</f>
        <v>115.31478296084778</v>
      </c>
    </row>
    <row r="82" spans="1:7" ht="24.95" customHeight="1" x14ac:dyDescent="0.25">
      <c r="A82" s="272">
        <v>3</v>
      </c>
      <c r="B82" s="273"/>
      <c r="C82" s="274"/>
      <c r="D82" s="36" t="s">
        <v>19</v>
      </c>
      <c r="E82" s="57">
        <f>E83+E93</f>
        <v>1379542.1099999999</v>
      </c>
      <c r="F82" s="57">
        <f>F83+F93</f>
        <v>1590815.99</v>
      </c>
      <c r="G82" s="57"/>
    </row>
    <row r="83" spans="1:7" ht="24.95" customHeight="1" x14ac:dyDescent="0.25">
      <c r="A83" s="275">
        <v>31</v>
      </c>
      <c r="B83" s="276"/>
      <c r="C83" s="277"/>
      <c r="D83" s="36" t="s">
        <v>20</v>
      </c>
      <c r="E83" s="57">
        <v>1342542.96</v>
      </c>
      <c r="F83" s="57">
        <f>F85+F87+F89</f>
        <v>1550632.95</v>
      </c>
      <c r="G83" s="78">
        <f>(F83/E83)*100</f>
        <v>115.49968948479683</v>
      </c>
    </row>
    <row r="84" spans="1:7" ht="24.95" customHeight="1" x14ac:dyDescent="0.25">
      <c r="A84" s="67"/>
      <c r="B84" s="68"/>
      <c r="C84" s="69"/>
      <c r="D84" s="75" t="s">
        <v>104</v>
      </c>
      <c r="E84" s="76">
        <v>0</v>
      </c>
      <c r="F84" s="76">
        <v>0</v>
      </c>
      <c r="G84" s="89"/>
    </row>
    <row r="85" spans="1:7" ht="24.95" customHeight="1" x14ac:dyDescent="0.25">
      <c r="A85" s="269">
        <v>311</v>
      </c>
      <c r="B85" s="270"/>
      <c r="C85" s="271"/>
      <c r="D85" s="131" t="s">
        <v>160</v>
      </c>
      <c r="E85" s="76">
        <v>0</v>
      </c>
      <c r="F85" s="76">
        <f>F86</f>
        <v>1281182.3500000001</v>
      </c>
      <c r="G85" s="89"/>
    </row>
    <row r="86" spans="1:7" ht="24.95" customHeight="1" x14ac:dyDescent="0.25">
      <c r="A86" s="269">
        <v>3111</v>
      </c>
      <c r="B86" s="270"/>
      <c r="C86" s="271"/>
      <c r="D86" s="131" t="s">
        <v>161</v>
      </c>
      <c r="E86" s="76">
        <v>0</v>
      </c>
      <c r="F86" s="76">
        <v>1281182.3500000001</v>
      </c>
      <c r="G86" s="89"/>
    </row>
    <row r="87" spans="1:7" ht="24.95" customHeight="1" x14ac:dyDescent="0.25">
      <c r="A87" s="269">
        <v>312</v>
      </c>
      <c r="B87" s="270"/>
      <c r="C87" s="271"/>
      <c r="D87" s="131" t="s">
        <v>162</v>
      </c>
      <c r="E87" s="76">
        <v>0</v>
      </c>
      <c r="F87" s="76">
        <f>F88</f>
        <v>58011.67</v>
      </c>
      <c r="G87" s="89"/>
    </row>
    <row r="88" spans="1:7" ht="24.95" customHeight="1" x14ac:dyDescent="0.25">
      <c r="A88" s="269">
        <v>3121</v>
      </c>
      <c r="B88" s="270"/>
      <c r="C88" s="271"/>
      <c r="D88" s="131" t="s">
        <v>162</v>
      </c>
      <c r="E88" s="76">
        <v>0</v>
      </c>
      <c r="F88" s="76">
        <v>58011.67</v>
      </c>
      <c r="G88" s="89"/>
    </row>
    <row r="89" spans="1:7" ht="24.95" customHeight="1" x14ac:dyDescent="0.25">
      <c r="A89" s="269">
        <v>313</v>
      </c>
      <c r="B89" s="270"/>
      <c r="C89" s="271"/>
      <c r="D89" s="131" t="s">
        <v>163</v>
      </c>
      <c r="E89" s="76">
        <v>0</v>
      </c>
      <c r="F89" s="76">
        <f>F90+F91</f>
        <v>211438.93</v>
      </c>
      <c r="G89" s="89"/>
    </row>
    <row r="90" spans="1:7" ht="24.95" customHeight="1" x14ac:dyDescent="0.25">
      <c r="A90" s="269">
        <v>3132</v>
      </c>
      <c r="B90" s="270"/>
      <c r="C90" s="271"/>
      <c r="D90" s="131" t="s">
        <v>164</v>
      </c>
      <c r="E90" s="76">
        <v>0</v>
      </c>
      <c r="F90" s="76">
        <v>211332.57</v>
      </c>
      <c r="G90" s="89"/>
    </row>
    <row r="91" spans="1:7" ht="24.95" customHeight="1" x14ac:dyDescent="0.25">
      <c r="A91" s="269">
        <v>3133</v>
      </c>
      <c r="B91" s="270"/>
      <c r="C91" s="271"/>
      <c r="D91" s="219" t="s">
        <v>225</v>
      </c>
      <c r="E91" s="76">
        <v>106.36</v>
      </c>
      <c r="F91" s="76">
        <v>106.36</v>
      </c>
      <c r="G91" s="89"/>
    </row>
    <row r="92" spans="1:7" ht="24.95" customHeight="1" x14ac:dyDescent="0.25">
      <c r="A92" s="67"/>
      <c r="B92" s="68"/>
      <c r="C92" s="69"/>
      <c r="D92" s="75" t="s">
        <v>105</v>
      </c>
      <c r="E92" s="76">
        <v>0</v>
      </c>
      <c r="F92" s="76">
        <v>0</v>
      </c>
      <c r="G92" s="89"/>
    </row>
    <row r="93" spans="1:7" ht="24.95" customHeight="1" x14ac:dyDescent="0.25">
      <c r="A93" s="275">
        <v>32</v>
      </c>
      <c r="B93" s="276"/>
      <c r="C93" s="277"/>
      <c r="D93" s="36" t="s">
        <v>29</v>
      </c>
      <c r="E93" s="57">
        <f>E94+E96+E98</f>
        <v>36999.15</v>
      </c>
      <c r="F93" s="57">
        <f>F94+F96+F98</f>
        <v>40183.040000000001</v>
      </c>
      <c r="G93" s="78">
        <f>(F93/E93)*100</f>
        <v>108.60530579756562</v>
      </c>
    </row>
    <row r="94" spans="1:7" ht="24.95" customHeight="1" x14ac:dyDescent="0.25">
      <c r="A94" s="67"/>
      <c r="B94" s="68"/>
      <c r="C94" s="69"/>
      <c r="D94" s="75" t="s">
        <v>106</v>
      </c>
      <c r="E94" s="76">
        <v>36999.15</v>
      </c>
      <c r="F94" s="76">
        <f>F95</f>
        <v>35234.57</v>
      </c>
      <c r="G94" s="89"/>
    </row>
    <row r="95" spans="1:7" ht="24.95" customHeight="1" x14ac:dyDescent="0.25">
      <c r="A95" s="269">
        <v>3212</v>
      </c>
      <c r="B95" s="270"/>
      <c r="C95" s="271"/>
      <c r="D95" s="131" t="s">
        <v>167</v>
      </c>
      <c r="E95" s="76">
        <v>0</v>
      </c>
      <c r="F95" s="76">
        <v>35234.57</v>
      </c>
      <c r="G95" s="89"/>
    </row>
    <row r="96" spans="1:7" ht="24.95" customHeight="1" x14ac:dyDescent="0.25">
      <c r="A96" s="67"/>
      <c r="B96" s="68"/>
      <c r="C96" s="69"/>
      <c r="D96" s="75" t="s">
        <v>107</v>
      </c>
      <c r="E96" s="76">
        <v>0</v>
      </c>
      <c r="F96" s="76">
        <f>F97</f>
        <v>4573.28</v>
      </c>
      <c r="G96" s="89"/>
    </row>
    <row r="97" spans="1:7" ht="24.95" customHeight="1" x14ac:dyDescent="0.25">
      <c r="A97" s="269">
        <v>3295</v>
      </c>
      <c r="B97" s="270"/>
      <c r="C97" s="271"/>
      <c r="D97" s="132" t="s">
        <v>191</v>
      </c>
      <c r="E97" s="76">
        <v>0</v>
      </c>
      <c r="F97" s="76">
        <v>4573.28</v>
      </c>
      <c r="G97" s="89"/>
    </row>
    <row r="98" spans="1:7" ht="24.95" customHeight="1" x14ac:dyDescent="0.25">
      <c r="A98" s="67"/>
      <c r="B98" s="68"/>
      <c r="C98" s="69"/>
      <c r="D98" s="75" t="s">
        <v>108</v>
      </c>
      <c r="E98" s="76">
        <v>0</v>
      </c>
      <c r="F98" s="76">
        <f>F99</f>
        <v>375.19</v>
      </c>
      <c r="G98" s="89"/>
    </row>
    <row r="99" spans="1:7" ht="24.95" customHeight="1" x14ac:dyDescent="0.25">
      <c r="A99" s="269">
        <v>3237</v>
      </c>
      <c r="B99" s="270"/>
      <c r="C99" s="271"/>
      <c r="D99" s="131" t="s">
        <v>180</v>
      </c>
      <c r="E99" s="76">
        <v>0</v>
      </c>
      <c r="F99" s="76">
        <v>375.19</v>
      </c>
      <c r="G99" s="89"/>
    </row>
    <row r="100" spans="1:7" s="80" customFormat="1" ht="24.95" customHeight="1" x14ac:dyDescent="0.25">
      <c r="A100" s="278" t="s">
        <v>90</v>
      </c>
      <c r="B100" s="279"/>
      <c r="C100" s="280"/>
      <c r="D100" s="77" t="s">
        <v>53</v>
      </c>
      <c r="E100" s="78">
        <f>E101</f>
        <v>161.91999999999999</v>
      </c>
      <c r="F100" s="78">
        <f t="shared" ref="F100:F101" si="10">F101</f>
        <v>0</v>
      </c>
      <c r="G100" s="78">
        <f>(F100/E100)*100</f>
        <v>0</v>
      </c>
    </row>
    <row r="101" spans="1:7" ht="24.95" customHeight="1" x14ac:dyDescent="0.25">
      <c r="A101" s="272">
        <v>3</v>
      </c>
      <c r="B101" s="273"/>
      <c r="C101" s="274"/>
      <c r="D101" s="66" t="s">
        <v>19</v>
      </c>
      <c r="E101" s="57">
        <v>161.91999999999999</v>
      </c>
      <c r="F101" s="57">
        <f t="shared" si="10"/>
        <v>0</v>
      </c>
      <c r="G101" s="57"/>
    </row>
    <row r="102" spans="1:7" ht="24.95" customHeight="1" x14ac:dyDescent="0.25">
      <c r="A102" s="275">
        <v>31</v>
      </c>
      <c r="B102" s="276"/>
      <c r="C102" s="277"/>
      <c r="D102" s="66" t="s">
        <v>117</v>
      </c>
      <c r="E102" s="57">
        <v>0</v>
      </c>
      <c r="F102" s="57">
        <v>0</v>
      </c>
      <c r="G102" s="78" t="e">
        <f>(F102/E102)*100</f>
        <v>#DIV/0!</v>
      </c>
    </row>
    <row r="103" spans="1:7" ht="24.95" customHeight="1" x14ac:dyDescent="0.25">
      <c r="A103" s="281" t="s">
        <v>67</v>
      </c>
      <c r="B103" s="282"/>
      <c r="C103" s="283"/>
      <c r="D103" s="65" t="s">
        <v>68</v>
      </c>
      <c r="E103" s="72">
        <f>E104+E121+E139+E161+E175+E198+E201+E209+E173</f>
        <v>109481.51999999999</v>
      </c>
      <c r="F103" s="72">
        <f>F104+F121+F139+F161+F175+F198+F201+F209+F173</f>
        <v>105668.76999999999</v>
      </c>
      <c r="G103" s="72"/>
    </row>
    <row r="104" spans="1:7" s="81" customFormat="1" ht="24.95" customHeight="1" x14ac:dyDescent="0.2">
      <c r="A104" s="278" t="s">
        <v>87</v>
      </c>
      <c r="B104" s="279"/>
      <c r="C104" s="280"/>
      <c r="D104" s="77" t="s">
        <v>88</v>
      </c>
      <c r="E104" s="78">
        <f>E105</f>
        <v>0</v>
      </c>
      <c r="F104" s="78">
        <f t="shared" ref="F104" si="11">F105</f>
        <v>1247.56</v>
      </c>
      <c r="G104" s="78" t="e">
        <f>(F104/E104)*100</f>
        <v>#DIV/0!</v>
      </c>
    </row>
    <row r="105" spans="1:7" ht="24.95" customHeight="1" x14ac:dyDescent="0.25">
      <c r="A105" s="272">
        <v>3</v>
      </c>
      <c r="B105" s="273"/>
      <c r="C105" s="274"/>
      <c r="D105" s="36" t="s">
        <v>19</v>
      </c>
      <c r="E105" s="57">
        <v>0</v>
      </c>
      <c r="F105" s="57">
        <f>F106+F120</f>
        <v>1247.56</v>
      </c>
      <c r="G105" s="57"/>
    </row>
    <row r="106" spans="1:7" ht="24.95" customHeight="1" x14ac:dyDescent="0.25">
      <c r="A106" s="275">
        <v>32</v>
      </c>
      <c r="B106" s="276"/>
      <c r="C106" s="277"/>
      <c r="D106" s="66" t="s">
        <v>222</v>
      </c>
      <c r="E106" s="57">
        <v>0</v>
      </c>
      <c r="F106" s="57">
        <f>F107+F110+F116</f>
        <v>1019.41</v>
      </c>
      <c r="G106" s="78" t="e">
        <f>(F106/E106)*100</f>
        <v>#DIV/0!</v>
      </c>
    </row>
    <row r="107" spans="1:7" ht="24.95" customHeight="1" x14ac:dyDescent="0.25">
      <c r="A107" s="269">
        <v>322</v>
      </c>
      <c r="B107" s="270"/>
      <c r="C107" s="271"/>
      <c r="D107" s="221" t="s">
        <v>170</v>
      </c>
      <c r="E107" s="57"/>
      <c r="F107" s="57">
        <f>F108+F109</f>
        <v>0.19</v>
      </c>
      <c r="G107" s="78"/>
    </row>
    <row r="108" spans="1:7" ht="24.95" customHeight="1" x14ac:dyDescent="0.25">
      <c r="A108" s="269">
        <v>3221</v>
      </c>
      <c r="B108" s="270"/>
      <c r="C108" s="271"/>
      <c r="D108" s="221" t="s">
        <v>171</v>
      </c>
      <c r="E108" s="57"/>
      <c r="F108" s="57">
        <v>0.19</v>
      </c>
      <c r="G108" s="78"/>
    </row>
    <row r="109" spans="1:7" ht="24.95" customHeight="1" x14ac:dyDescent="0.25">
      <c r="A109" s="269">
        <v>3225</v>
      </c>
      <c r="B109" s="270"/>
      <c r="C109" s="271"/>
      <c r="D109" s="221" t="s">
        <v>174</v>
      </c>
      <c r="E109" s="57"/>
      <c r="F109" s="57">
        <v>0</v>
      </c>
      <c r="G109" s="78"/>
    </row>
    <row r="110" spans="1:7" ht="24.95" customHeight="1" x14ac:dyDescent="0.25">
      <c r="A110" s="269">
        <v>323</v>
      </c>
      <c r="B110" s="270"/>
      <c r="C110" s="271"/>
      <c r="D110" s="221" t="s">
        <v>175</v>
      </c>
      <c r="E110" s="57"/>
      <c r="F110" s="57">
        <f>F111+F112+F113+F114+F115</f>
        <v>928.05</v>
      </c>
      <c r="G110" s="78"/>
    </row>
    <row r="111" spans="1:7" ht="24.95" customHeight="1" x14ac:dyDescent="0.25">
      <c r="A111" s="269">
        <v>3231</v>
      </c>
      <c r="B111" s="270"/>
      <c r="C111" s="271"/>
      <c r="D111" s="221" t="s">
        <v>176</v>
      </c>
      <c r="E111" s="57"/>
      <c r="F111" s="57">
        <v>300</v>
      </c>
      <c r="G111" s="78"/>
    </row>
    <row r="112" spans="1:7" ht="24.95" customHeight="1" x14ac:dyDescent="0.25">
      <c r="A112" s="269">
        <v>3232</v>
      </c>
      <c r="B112" s="270"/>
      <c r="C112" s="271"/>
      <c r="D112" s="221" t="s">
        <v>177</v>
      </c>
      <c r="E112" s="57">
        <v>4748.82</v>
      </c>
      <c r="F112" s="57">
        <v>0</v>
      </c>
      <c r="G112" s="78"/>
    </row>
    <row r="113" spans="1:7" ht="24.95" customHeight="1" x14ac:dyDescent="0.25">
      <c r="A113" s="269">
        <v>3236</v>
      </c>
      <c r="B113" s="270"/>
      <c r="C113" s="271"/>
      <c r="D113" s="221" t="s">
        <v>189</v>
      </c>
      <c r="E113" s="57">
        <v>0</v>
      </c>
      <c r="F113" s="57">
        <v>44.29</v>
      </c>
      <c r="G113" s="78"/>
    </row>
    <row r="114" spans="1:7" ht="24.95" customHeight="1" x14ac:dyDescent="0.25">
      <c r="A114" s="269">
        <v>3238</v>
      </c>
      <c r="B114" s="270"/>
      <c r="C114" s="271"/>
      <c r="D114" s="221" t="s">
        <v>181</v>
      </c>
      <c r="E114" s="57">
        <v>517.62</v>
      </c>
      <c r="F114" s="57">
        <v>583.76</v>
      </c>
      <c r="G114" s="78"/>
    </row>
    <row r="115" spans="1:7" ht="24.95" customHeight="1" x14ac:dyDescent="0.25">
      <c r="A115" s="269">
        <v>3239</v>
      </c>
      <c r="B115" s="270"/>
      <c r="C115" s="271"/>
      <c r="D115" s="221" t="s">
        <v>182</v>
      </c>
      <c r="E115" s="57">
        <v>42.47</v>
      </c>
      <c r="F115" s="57">
        <v>0</v>
      </c>
      <c r="G115" s="78"/>
    </row>
    <row r="116" spans="1:7" ht="24.95" customHeight="1" x14ac:dyDescent="0.25">
      <c r="A116" s="269">
        <v>329</v>
      </c>
      <c r="B116" s="270"/>
      <c r="C116" s="271"/>
      <c r="D116" s="221" t="s">
        <v>183</v>
      </c>
      <c r="E116" s="57"/>
      <c r="F116" s="57">
        <f>F117+F118+F119</f>
        <v>91.17</v>
      </c>
      <c r="G116" s="78"/>
    </row>
    <row r="117" spans="1:7" ht="24.95" customHeight="1" x14ac:dyDescent="0.25">
      <c r="A117" s="269">
        <v>3295</v>
      </c>
      <c r="B117" s="270"/>
      <c r="C117" s="271"/>
      <c r="D117" s="221" t="s">
        <v>191</v>
      </c>
      <c r="E117" s="57">
        <v>0</v>
      </c>
      <c r="F117" s="57">
        <v>53.18</v>
      </c>
      <c r="G117" s="78"/>
    </row>
    <row r="118" spans="1:7" ht="24.95" customHeight="1" x14ac:dyDescent="0.25">
      <c r="A118" s="269">
        <v>3296</v>
      </c>
      <c r="B118" s="270"/>
      <c r="C118" s="271"/>
      <c r="D118" s="221" t="s">
        <v>223</v>
      </c>
      <c r="E118" s="57">
        <v>0</v>
      </c>
      <c r="F118" s="57">
        <v>37.99</v>
      </c>
      <c r="G118" s="78"/>
    </row>
    <row r="119" spans="1:7" ht="24.95" customHeight="1" x14ac:dyDescent="0.25">
      <c r="A119" s="269">
        <v>3299</v>
      </c>
      <c r="B119" s="270"/>
      <c r="C119" s="271"/>
      <c r="D119" s="221" t="s">
        <v>183</v>
      </c>
      <c r="E119" s="57"/>
      <c r="F119" s="57">
        <v>0</v>
      </c>
      <c r="G119" s="78"/>
    </row>
    <row r="120" spans="1:7" ht="36.75" customHeight="1" x14ac:dyDescent="0.25">
      <c r="A120" s="275">
        <v>37</v>
      </c>
      <c r="B120" s="276"/>
      <c r="C120" s="277"/>
      <c r="D120" s="73" t="s">
        <v>119</v>
      </c>
      <c r="E120" s="57">
        <v>0</v>
      </c>
      <c r="F120" s="57">
        <v>228.15</v>
      </c>
      <c r="G120" s="78" t="e">
        <f>(F120/E120)*100</f>
        <v>#DIV/0!</v>
      </c>
    </row>
    <row r="121" spans="1:7" s="81" customFormat="1" ht="24.95" customHeight="1" x14ac:dyDescent="0.2">
      <c r="A121" s="278" t="s">
        <v>110</v>
      </c>
      <c r="B121" s="279"/>
      <c r="C121" s="280"/>
      <c r="D121" s="77" t="s">
        <v>93</v>
      </c>
      <c r="E121" s="78">
        <f>E122+E138</f>
        <v>5308.91</v>
      </c>
      <c r="F121" s="78">
        <f>F122+F138</f>
        <v>9117.31</v>
      </c>
      <c r="G121" s="78">
        <f>(F121/E121)*100</f>
        <v>171.73600607280969</v>
      </c>
    </row>
    <row r="122" spans="1:7" ht="24.95" customHeight="1" x14ac:dyDescent="0.25">
      <c r="A122" s="275">
        <v>32</v>
      </c>
      <c r="B122" s="276"/>
      <c r="C122" s="277"/>
      <c r="D122" s="66" t="s">
        <v>29</v>
      </c>
      <c r="E122" s="57">
        <v>5308.91</v>
      </c>
      <c r="F122" s="57">
        <f>F123+F125+F128+F132+F134</f>
        <v>9117.31</v>
      </c>
      <c r="G122" s="78">
        <f>(F122/E122)*100</f>
        <v>171.73600607280969</v>
      </c>
    </row>
    <row r="123" spans="1:7" ht="24.95" customHeight="1" x14ac:dyDescent="0.25">
      <c r="A123" s="269">
        <v>321</v>
      </c>
      <c r="B123" s="270"/>
      <c r="C123" s="271"/>
      <c r="D123" s="131" t="s">
        <v>165</v>
      </c>
      <c r="E123" s="57">
        <f>E124</f>
        <v>0</v>
      </c>
      <c r="F123" s="57">
        <f>F124</f>
        <v>0</v>
      </c>
      <c r="G123" s="78"/>
    </row>
    <row r="124" spans="1:7" ht="24.95" customHeight="1" x14ac:dyDescent="0.25">
      <c r="A124" s="269">
        <v>3211</v>
      </c>
      <c r="B124" s="270"/>
      <c r="C124" s="271"/>
      <c r="D124" s="131" t="s">
        <v>166</v>
      </c>
      <c r="E124" s="57">
        <v>0</v>
      </c>
      <c r="F124" s="57">
        <v>0</v>
      </c>
      <c r="G124" s="78"/>
    </row>
    <row r="125" spans="1:7" ht="24.95" customHeight="1" x14ac:dyDescent="0.25">
      <c r="A125" s="269">
        <v>322</v>
      </c>
      <c r="B125" s="270"/>
      <c r="C125" s="271"/>
      <c r="D125" s="131" t="s">
        <v>170</v>
      </c>
      <c r="E125" s="57">
        <v>0</v>
      </c>
      <c r="F125" s="57">
        <f>F126+F127</f>
        <v>3714.48</v>
      </c>
      <c r="G125" s="78"/>
    </row>
    <row r="126" spans="1:7" ht="24.95" customHeight="1" x14ac:dyDescent="0.25">
      <c r="A126" s="269">
        <v>3224</v>
      </c>
      <c r="B126" s="270"/>
      <c r="C126" s="271"/>
      <c r="D126" s="131" t="s">
        <v>226</v>
      </c>
      <c r="E126" s="57">
        <v>0</v>
      </c>
      <c r="F126" s="57">
        <v>311.75</v>
      </c>
      <c r="G126" s="78"/>
    </row>
    <row r="127" spans="1:7" ht="24.95" customHeight="1" x14ac:dyDescent="0.25">
      <c r="A127" s="269">
        <v>3225</v>
      </c>
      <c r="B127" s="270"/>
      <c r="C127" s="271"/>
      <c r="D127" s="131" t="s">
        <v>174</v>
      </c>
      <c r="E127" s="57">
        <v>0</v>
      </c>
      <c r="F127" s="57">
        <v>3402.73</v>
      </c>
      <c r="G127" s="78"/>
    </row>
    <row r="128" spans="1:7" ht="24.95" customHeight="1" x14ac:dyDescent="0.25">
      <c r="A128" s="269">
        <v>323</v>
      </c>
      <c r="B128" s="270"/>
      <c r="C128" s="271"/>
      <c r="D128" s="131" t="s">
        <v>175</v>
      </c>
      <c r="E128" s="57">
        <v>0</v>
      </c>
      <c r="F128" s="57">
        <f>F129+F130+F131</f>
        <v>3013.61</v>
      </c>
      <c r="G128" s="78"/>
    </row>
    <row r="129" spans="1:7" ht="24.95" customHeight="1" x14ac:dyDescent="0.25">
      <c r="A129" s="269">
        <v>3231</v>
      </c>
      <c r="B129" s="270"/>
      <c r="C129" s="271"/>
      <c r="D129" s="131" t="s">
        <v>176</v>
      </c>
      <c r="E129" s="57">
        <v>0</v>
      </c>
      <c r="F129" s="57">
        <v>400</v>
      </c>
      <c r="G129" s="78"/>
    </row>
    <row r="130" spans="1:7" ht="24.95" customHeight="1" x14ac:dyDescent="0.25">
      <c r="A130" s="269">
        <v>3232</v>
      </c>
      <c r="B130" s="270"/>
      <c r="C130" s="271"/>
      <c r="D130" s="131" t="s">
        <v>177</v>
      </c>
      <c r="E130" s="57">
        <v>0</v>
      </c>
      <c r="F130" s="57">
        <v>1950</v>
      </c>
      <c r="G130" s="78"/>
    </row>
    <row r="131" spans="1:7" ht="24.95" customHeight="1" x14ac:dyDescent="0.25">
      <c r="A131" s="269">
        <v>3239</v>
      </c>
      <c r="B131" s="270"/>
      <c r="C131" s="271"/>
      <c r="D131" s="131" t="s">
        <v>182</v>
      </c>
      <c r="E131" s="57">
        <v>0</v>
      </c>
      <c r="F131" s="57">
        <v>663.61</v>
      </c>
      <c r="G131" s="78"/>
    </row>
    <row r="132" spans="1:7" ht="24.95" customHeight="1" x14ac:dyDescent="0.25">
      <c r="A132" s="269">
        <v>324</v>
      </c>
      <c r="B132" s="270"/>
      <c r="C132" s="271"/>
      <c r="D132" s="131" t="s">
        <v>187</v>
      </c>
      <c r="E132" s="57">
        <v>0</v>
      </c>
      <c r="F132" s="57">
        <f>F133</f>
        <v>0</v>
      </c>
      <c r="G132" s="78"/>
    </row>
    <row r="133" spans="1:7" ht="24.95" customHeight="1" x14ac:dyDescent="0.25">
      <c r="A133" s="269">
        <v>3241</v>
      </c>
      <c r="B133" s="270"/>
      <c r="C133" s="271"/>
      <c r="D133" s="131" t="s">
        <v>187</v>
      </c>
      <c r="E133" s="57">
        <v>0</v>
      </c>
      <c r="F133" s="57">
        <v>0</v>
      </c>
      <c r="G133" s="78"/>
    </row>
    <row r="134" spans="1:7" ht="24.95" customHeight="1" x14ac:dyDescent="0.25">
      <c r="A134" s="269">
        <v>329</v>
      </c>
      <c r="B134" s="270"/>
      <c r="C134" s="271"/>
      <c r="D134" s="131" t="s">
        <v>183</v>
      </c>
      <c r="E134" s="57">
        <v>0</v>
      </c>
      <c r="F134" s="57">
        <f>F135+F136+F137</f>
        <v>2389.2199999999998</v>
      </c>
      <c r="G134" s="78"/>
    </row>
    <row r="135" spans="1:7" ht="24.95" customHeight="1" x14ac:dyDescent="0.25">
      <c r="A135" s="269">
        <v>3292</v>
      </c>
      <c r="B135" s="270"/>
      <c r="C135" s="271"/>
      <c r="D135" s="131" t="s">
        <v>184</v>
      </c>
      <c r="E135" s="57">
        <v>0</v>
      </c>
      <c r="F135" s="57">
        <v>0</v>
      </c>
      <c r="G135" s="78"/>
    </row>
    <row r="136" spans="1:7" ht="24.95" customHeight="1" x14ac:dyDescent="0.25">
      <c r="A136" s="269">
        <v>3293</v>
      </c>
      <c r="B136" s="270"/>
      <c r="C136" s="271"/>
      <c r="D136" s="131" t="s">
        <v>185</v>
      </c>
      <c r="E136" s="57">
        <v>0</v>
      </c>
      <c r="F136" s="57">
        <v>0</v>
      </c>
      <c r="G136" s="78"/>
    </row>
    <row r="137" spans="1:7" ht="24.95" customHeight="1" x14ac:dyDescent="0.25">
      <c r="A137" s="269">
        <v>3299</v>
      </c>
      <c r="B137" s="270"/>
      <c r="C137" s="271"/>
      <c r="D137" s="131" t="s">
        <v>183</v>
      </c>
      <c r="E137" s="57">
        <v>0</v>
      </c>
      <c r="F137" s="57">
        <v>2389.2199999999998</v>
      </c>
      <c r="G137" s="78"/>
    </row>
    <row r="138" spans="1:7" ht="24.95" customHeight="1" x14ac:dyDescent="0.25">
      <c r="A138" s="275">
        <v>37</v>
      </c>
      <c r="B138" s="276"/>
      <c r="C138" s="277"/>
      <c r="D138" s="73" t="s">
        <v>44</v>
      </c>
      <c r="E138" s="57">
        <v>0</v>
      </c>
      <c r="F138" s="57">
        <v>0</v>
      </c>
      <c r="G138" s="78" t="e">
        <f>(F138/E138)*100</f>
        <v>#DIV/0!</v>
      </c>
    </row>
    <row r="139" spans="1:7" s="81" customFormat="1" ht="24.95" customHeight="1" x14ac:dyDescent="0.2">
      <c r="A139" s="278" t="s">
        <v>89</v>
      </c>
      <c r="B139" s="279"/>
      <c r="C139" s="280"/>
      <c r="D139" s="77" t="s">
        <v>120</v>
      </c>
      <c r="E139" s="78">
        <f>E140</f>
        <v>29410.09</v>
      </c>
      <c r="F139" s="78">
        <f>F140</f>
        <v>30625.440000000002</v>
      </c>
      <c r="G139" s="78">
        <f>(F139/E139)*100</f>
        <v>104.1324253002966</v>
      </c>
    </row>
    <row r="140" spans="1:7" ht="24.95" customHeight="1" x14ac:dyDescent="0.25">
      <c r="A140" s="272">
        <v>3</v>
      </c>
      <c r="B140" s="273"/>
      <c r="C140" s="274"/>
      <c r="D140" s="36" t="s">
        <v>19</v>
      </c>
      <c r="E140" s="57">
        <f>E141</f>
        <v>29410.09</v>
      </c>
      <c r="F140" s="57">
        <f>F141</f>
        <v>30625.440000000002</v>
      </c>
      <c r="G140" s="57"/>
    </row>
    <row r="141" spans="1:7" ht="24.95" customHeight="1" x14ac:dyDescent="0.25">
      <c r="A141" s="275">
        <v>32</v>
      </c>
      <c r="B141" s="276"/>
      <c r="C141" s="277"/>
      <c r="D141" s="66" t="s">
        <v>29</v>
      </c>
      <c r="E141" s="57">
        <v>29410.09</v>
      </c>
      <c r="F141" s="57">
        <f>F142+F144+F150+F156</f>
        <v>30625.440000000002</v>
      </c>
      <c r="G141" s="78">
        <f>(F141/E141)*100</f>
        <v>104.1324253002966</v>
      </c>
    </row>
    <row r="142" spans="1:7" ht="24.95" customHeight="1" x14ac:dyDescent="0.25">
      <c r="A142" s="269">
        <v>321</v>
      </c>
      <c r="B142" s="270"/>
      <c r="C142" s="271"/>
      <c r="D142" s="131" t="s">
        <v>165</v>
      </c>
      <c r="E142" s="57">
        <v>0</v>
      </c>
      <c r="F142" s="57">
        <f>F143</f>
        <v>1705.21</v>
      </c>
      <c r="G142" s="78"/>
    </row>
    <row r="143" spans="1:7" ht="24.95" customHeight="1" x14ac:dyDescent="0.25">
      <c r="A143" s="269">
        <v>3214</v>
      </c>
      <c r="B143" s="270"/>
      <c r="C143" s="271"/>
      <c r="D143" s="131" t="s">
        <v>169</v>
      </c>
      <c r="E143" s="57">
        <v>0</v>
      </c>
      <c r="F143" s="57">
        <v>1705.21</v>
      </c>
      <c r="G143" s="78"/>
    </row>
    <row r="144" spans="1:7" ht="24.95" customHeight="1" x14ac:dyDescent="0.25">
      <c r="A144" s="269">
        <v>322</v>
      </c>
      <c r="B144" s="270"/>
      <c r="C144" s="271"/>
      <c r="D144" s="131" t="s">
        <v>170</v>
      </c>
      <c r="E144" s="57">
        <v>0</v>
      </c>
      <c r="F144" s="57">
        <f>F145+F146+F147+F148+F149</f>
        <v>22873.66</v>
      </c>
      <c r="G144" s="78"/>
    </row>
    <row r="145" spans="1:7" ht="24.95" customHeight="1" x14ac:dyDescent="0.25">
      <c r="A145" s="269">
        <v>3221</v>
      </c>
      <c r="B145" s="270"/>
      <c r="C145" s="271"/>
      <c r="D145" s="131" t="s">
        <v>171</v>
      </c>
      <c r="E145" s="57">
        <v>0</v>
      </c>
      <c r="F145" s="57">
        <v>2180.4</v>
      </c>
      <c r="G145" s="78"/>
    </row>
    <row r="146" spans="1:7" ht="24.95" customHeight="1" x14ac:dyDescent="0.25">
      <c r="A146" s="269">
        <v>3222</v>
      </c>
      <c r="B146" s="270"/>
      <c r="C146" s="271"/>
      <c r="D146" s="131" t="s">
        <v>172</v>
      </c>
      <c r="E146" s="57">
        <v>0</v>
      </c>
      <c r="F146" s="57">
        <v>20265.96</v>
      </c>
      <c r="G146" s="78"/>
    </row>
    <row r="147" spans="1:7" ht="24.95" customHeight="1" x14ac:dyDescent="0.25">
      <c r="A147" s="269">
        <v>3223</v>
      </c>
      <c r="B147" s="270"/>
      <c r="C147" s="271"/>
      <c r="D147" s="131" t="s">
        <v>173</v>
      </c>
      <c r="E147" s="57">
        <v>0</v>
      </c>
      <c r="F147" s="57">
        <v>427.3</v>
      </c>
      <c r="G147" s="78"/>
    </row>
    <row r="148" spans="1:7" ht="24.95" customHeight="1" x14ac:dyDescent="0.25">
      <c r="A148" s="269">
        <v>3224</v>
      </c>
      <c r="B148" s="270"/>
      <c r="C148" s="271"/>
      <c r="D148" s="131" t="s">
        <v>226</v>
      </c>
      <c r="E148" s="57">
        <v>0</v>
      </c>
      <c r="F148" s="57">
        <v>0</v>
      </c>
      <c r="G148" s="78"/>
    </row>
    <row r="149" spans="1:7" ht="24.95" customHeight="1" x14ac:dyDescent="0.25">
      <c r="A149" s="269">
        <v>3225</v>
      </c>
      <c r="B149" s="270"/>
      <c r="C149" s="271"/>
      <c r="D149" s="131" t="s">
        <v>174</v>
      </c>
      <c r="E149" s="57">
        <v>0</v>
      </c>
      <c r="F149" s="57">
        <v>0</v>
      </c>
      <c r="G149" s="78"/>
    </row>
    <row r="150" spans="1:7" ht="24.95" customHeight="1" x14ac:dyDescent="0.25">
      <c r="A150" s="269">
        <v>323</v>
      </c>
      <c r="B150" s="270"/>
      <c r="C150" s="271"/>
      <c r="D150" s="131" t="s">
        <v>175</v>
      </c>
      <c r="E150" s="57">
        <v>0</v>
      </c>
      <c r="F150" s="57">
        <f>F151+F152+F153+F154+F155</f>
        <v>2140.4</v>
      </c>
      <c r="G150" s="78"/>
    </row>
    <row r="151" spans="1:7" ht="24.95" customHeight="1" x14ac:dyDescent="0.25">
      <c r="A151" s="269">
        <v>3231</v>
      </c>
      <c r="B151" s="270"/>
      <c r="C151" s="271"/>
      <c r="D151" s="131" t="s">
        <v>176</v>
      </c>
      <c r="E151" s="57">
        <v>0</v>
      </c>
      <c r="F151" s="57">
        <v>780.45</v>
      </c>
      <c r="G151" s="78"/>
    </row>
    <row r="152" spans="1:7" ht="24.95" customHeight="1" x14ac:dyDescent="0.25">
      <c r="A152" s="269">
        <v>3232</v>
      </c>
      <c r="B152" s="270"/>
      <c r="C152" s="271"/>
      <c r="D152" s="132" t="s">
        <v>177</v>
      </c>
      <c r="E152" s="57">
        <v>0</v>
      </c>
      <c r="F152" s="57">
        <v>0</v>
      </c>
      <c r="G152" s="78"/>
    </row>
    <row r="153" spans="1:7" ht="24.95" customHeight="1" x14ac:dyDescent="0.25">
      <c r="A153" s="269">
        <v>3236</v>
      </c>
      <c r="B153" s="270"/>
      <c r="C153" s="271"/>
      <c r="D153" s="131" t="s">
        <v>189</v>
      </c>
      <c r="E153" s="57">
        <v>0</v>
      </c>
      <c r="F153" s="57">
        <v>0</v>
      </c>
      <c r="G153" s="78"/>
    </row>
    <row r="154" spans="1:7" ht="24.95" customHeight="1" x14ac:dyDescent="0.25">
      <c r="A154" s="269">
        <v>3237</v>
      </c>
      <c r="B154" s="270"/>
      <c r="C154" s="271"/>
      <c r="D154" s="131" t="s">
        <v>180</v>
      </c>
      <c r="E154" s="57">
        <v>0</v>
      </c>
      <c r="F154" s="57">
        <v>370.52</v>
      </c>
      <c r="G154" s="78"/>
    </row>
    <row r="155" spans="1:7" ht="24.95" customHeight="1" x14ac:dyDescent="0.25">
      <c r="A155" s="269">
        <v>3239</v>
      </c>
      <c r="B155" s="270"/>
      <c r="C155" s="271"/>
      <c r="D155" s="131" t="s">
        <v>182</v>
      </c>
      <c r="E155" s="57">
        <v>0</v>
      </c>
      <c r="F155" s="57">
        <v>989.43</v>
      </c>
      <c r="G155" s="78"/>
    </row>
    <row r="156" spans="1:7" ht="24.95" customHeight="1" x14ac:dyDescent="0.25">
      <c r="A156" s="269">
        <v>329</v>
      </c>
      <c r="B156" s="270"/>
      <c r="C156" s="271"/>
      <c r="D156" s="131" t="s">
        <v>183</v>
      </c>
      <c r="E156" s="57">
        <v>0</v>
      </c>
      <c r="F156" s="57">
        <f>F157+F158+F159</f>
        <v>3906.17</v>
      </c>
      <c r="G156" s="78"/>
    </row>
    <row r="157" spans="1:7" ht="24.95" customHeight="1" x14ac:dyDescent="0.25">
      <c r="A157" s="269">
        <v>3293</v>
      </c>
      <c r="B157" s="270"/>
      <c r="C157" s="271"/>
      <c r="D157" s="131" t="s">
        <v>185</v>
      </c>
      <c r="E157" s="57">
        <v>0</v>
      </c>
      <c r="F157" s="57">
        <v>3224.87</v>
      </c>
      <c r="G157" s="78"/>
    </row>
    <row r="158" spans="1:7" ht="24.95" customHeight="1" x14ac:dyDescent="0.25">
      <c r="A158" s="269">
        <v>3294</v>
      </c>
      <c r="B158" s="270"/>
      <c r="C158" s="271"/>
      <c r="D158" s="131" t="s">
        <v>186</v>
      </c>
      <c r="E158" s="57">
        <v>0</v>
      </c>
      <c r="F158" s="57">
        <v>0</v>
      </c>
      <c r="G158" s="78"/>
    </row>
    <row r="159" spans="1:7" ht="24.95" customHeight="1" x14ac:dyDescent="0.25">
      <c r="A159" s="269">
        <v>3299</v>
      </c>
      <c r="B159" s="270"/>
      <c r="C159" s="271"/>
      <c r="D159" s="131" t="s">
        <v>183</v>
      </c>
      <c r="E159" s="57">
        <v>0</v>
      </c>
      <c r="F159" s="57">
        <v>681.3</v>
      </c>
      <c r="G159" s="78"/>
    </row>
    <row r="160" spans="1:7" ht="24.95" customHeight="1" x14ac:dyDescent="0.25">
      <c r="A160" s="275">
        <v>37</v>
      </c>
      <c r="B160" s="276"/>
      <c r="C160" s="277"/>
      <c r="D160" s="73" t="s">
        <v>44</v>
      </c>
      <c r="E160" s="57">
        <v>0</v>
      </c>
      <c r="F160" s="57">
        <v>0</v>
      </c>
      <c r="G160" s="78" t="e">
        <f>(F160/E160)*100</f>
        <v>#DIV/0!</v>
      </c>
    </row>
    <row r="161" spans="1:7" s="81" customFormat="1" ht="24.95" customHeight="1" x14ac:dyDescent="0.2">
      <c r="A161" s="278" t="s">
        <v>111</v>
      </c>
      <c r="B161" s="279"/>
      <c r="C161" s="280"/>
      <c r="D161" s="77" t="s">
        <v>94</v>
      </c>
      <c r="E161" s="78">
        <f>E162</f>
        <v>8992.1</v>
      </c>
      <c r="F161" s="78">
        <f>F162</f>
        <v>6226.8700000000008</v>
      </c>
      <c r="G161" s="78">
        <f>(F161/E161)*100</f>
        <v>69.248229001012007</v>
      </c>
    </row>
    <row r="162" spans="1:7" ht="24.95" customHeight="1" x14ac:dyDescent="0.25">
      <c r="A162" s="275">
        <v>32</v>
      </c>
      <c r="B162" s="276"/>
      <c r="C162" s="277"/>
      <c r="D162" s="66" t="s">
        <v>29</v>
      </c>
      <c r="E162" s="57">
        <v>8992.1</v>
      </c>
      <c r="F162" s="57">
        <f>F163+F168+F171</f>
        <v>6226.8700000000008</v>
      </c>
      <c r="G162" s="78">
        <f>(F162/E162)*100</f>
        <v>69.248229001012007</v>
      </c>
    </row>
    <row r="163" spans="1:7" ht="24.95" customHeight="1" x14ac:dyDescent="0.25">
      <c r="A163" s="269">
        <v>322</v>
      </c>
      <c r="B163" s="270"/>
      <c r="C163" s="271"/>
      <c r="D163" s="224" t="s">
        <v>170</v>
      </c>
      <c r="E163" s="57"/>
      <c r="F163" s="57">
        <f>F164+F165+F166+F167</f>
        <v>4556.7000000000007</v>
      </c>
      <c r="G163" s="78"/>
    </row>
    <row r="164" spans="1:7" ht="24.95" customHeight="1" x14ac:dyDescent="0.25">
      <c r="A164" s="269">
        <v>3221</v>
      </c>
      <c r="B164" s="270"/>
      <c r="C164" s="271"/>
      <c r="D164" s="224" t="s">
        <v>171</v>
      </c>
      <c r="E164" s="57"/>
      <c r="F164" s="57">
        <v>3697.06</v>
      </c>
      <c r="G164" s="78"/>
    </row>
    <row r="165" spans="1:7" ht="24.95" customHeight="1" x14ac:dyDescent="0.25">
      <c r="A165" s="269">
        <v>3222</v>
      </c>
      <c r="B165" s="270"/>
      <c r="C165" s="271"/>
      <c r="D165" s="224" t="s">
        <v>172</v>
      </c>
      <c r="E165" s="57"/>
      <c r="F165" s="57">
        <v>0</v>
      </c>
      <c r="G165" s="78"/>
    </row>
    <row r="166" spans="1:7" ht="24.95" customHeight="1" x14ac:dyDescent="0.25">
      <c r="A166" s="269">
        <v>3224</v>
      </c>
      <c r="B166" s="270"/>
      <c r="C166" s="271"/>
      <c r="D166" s="224" t="s">
        <v>226</v>
      </c>
      <c r="E166" s="57"/>
      <c r="F166" s="57">
        <v>442.08</v>
      </c>
      <c r="G166" s="78"/>
    </row>
    <row r="167" spans="1:7" ht="24.95" customHeight="1" x14ac:dyDescent="0.25">
      <c r="A167" s="269">
        <v>3225</v>
      </c>
      <c r="B167" s="270"/>
      <c r="C167" s="271"/>
      <c r="D167" s="224" t="s">
        <v>174</v>
      </c>
      <c r="E167" s="57"/>
      <c r="F167" s="57">
        <v>417.56</v>
      </c>
      <c r="G167" s="78"/>
    </row>
    <row r="168" spans="1:7" ht="24.95" customHeight="1" x14ac:dyDescent="0.25">
      <c r="A168" s="269">
        <v>323</v>
      </c>
      <c r="B168" s="270"/>
      <c r="C168" s="271"/>
      <c r="D168" s="224" t="s">
        <v>175</v>
      </c>
      <c r="E168" s="57"/>
      <c r="F168" s="57">
        <f>F169+F170</f>
        <v>1656.8999999999999</v>
      </c>
      <c r="G168" s="78"/>
    </row>
    <row r="169" spans="1:7" ht="24.95" customHeight="1" x14ac:dyDescent="0.25">
      <c r="A169" s="269">
        <v>3232</v>
      </c>
      <c r="B169" s="270"/>
      <c r="C169" s="271"/>
      <c r="D169" s="224" t="s">
        <v>177</v>
      </c>
      <c r="E169" s="57"/>
      <c r="F169" s="57">
        <v>1569.3</v>
      </c>
      <c r="G169" s="78"/>
    </row>
    <row r="170" spans="1:7" ht="24.95" customHeight="1" x14ac:dyDescent="0.25">
      <c r="A170" s="269">
        <v>3236</v>
      </c>
      <c r="B170" s="270"/>
      <c r="C170" s="271"/>
      <c r="D170" s="224" t="s">
        <v>189</v>
      </c>
      <c r="E170" s="57"/>
      <c r="F170" s="57">
        <v>87.6</v>
      </c>
      <c r="G170" s="78"/>
    </row>
    <row r="171" spans="1:7" ht="24.95" customHeight="1" x14ac:dyDescent="0.25">
      <c r="A171" s="269">
        <v>329</v>
      </c>
      <c r="B171" s="270"/>
      <c r="C171" s="271"/>
      <c r="D171" s="224" t="s">
        <v>183</v>
      </c>
      <c r="E171" s="57"/>
      <c r="F171" s="57">
        <f>F172</f>
        <v>13.27</v>
      </c>
      <c r="G171" s="78"/>
    </row>
    <row r="172" spans="1:7" ht="24.95" customHeight="1" x14ac:dyDescent="0.25">
      <c r="A172" s="269">
        <v>3294</v>
      </c>
      <c r="B172" s="270"/>
      <c r="C172" s="271"/>
      <c r="D172" s="224" t="s">
        <v>186</v>
      </c>
      <c r="E172" s="57"/>
      <c r="F172" s="57">
        <v>13.27</v>
      </c>
      <c r="G172" s="78"/>
    </row>
    <row r="173" spans="1:7" ht="24.95" customHeight="1" x14ac:dyDescent="0.25">
      <c r="A173" s="278" t="s">
        <v>126</v>
      </c>
      <c r="B173" s="279"/>
      <c r="C173" s="280"/>
      <c r="D173" s="94" t="s">
        <v>127</v>
      </c>
      <c r="E173" s="100">
        <f>E174</f>
        <v>27836.53</v>
      </c>
      <c r="F173" s="211">
        <f>F174</f>
        <v>21519.21</v>
      </c>
      <c r="G173" s="78">
        <f>(F173/E173)*100</f>
        <v>77.305648369247166</v>
      </c>
    </row>
    <row r="174" spans="1:7" ht="24.95" customHeight="1" x14ac:dyDescent="0.25">
      <c r="A174" s="275">
        <v>32</v>
      </c>
      <c r="B174" s="276"/>
      <c r="C174" s="277"/>
      <c r="D174" s="93" t="s">
        <v>29</v>
      </c>
      <c r="E174" s="57">
        <v>27836.53</v>
      </c>
      <c r="F174" s="57">
        <v>21519.21</v>
      </c>
      <c r="G174" s="78">
        <f>(F174/E174)*100</f>
        <v>77.305648369247166</v>
      </c>
    </row>
    <row r="175" spans="1:7" s="81" customFormat="1" ht="24.95" customHeight="1" x14ac:dyDescent="0.2">
      <c r="A175" s="278" t="s">
        <v>85</v>
      </c>
      <c r="B175" s="279"/>
      <c r="C175" s="280"/>
      <c r="D175" s="77" t="s">
        <v>51</v>
      </c>
      <c r="E175" s="78">
        <f>E177+E191+E193+E197</f>
        <v>36238.729999999996</v>
      </c>
      <c r="F175" s="78">
        <f>F177+F191+F193+F197</f>
        <v>36206.639999999992</v>
      </c>
      <c r="G175" s="78">
        <f t="shared" ref="G175:G240" si="12">(F175/E175)*100</f>
        <v>99.911448331660623</v>
      </c>
    </row>
    <row r="176" spans="1:7" ht="24.95" customHeight="1" x14ac:dyDescent="0.25">
      <c r="A176" s="272">
        <v>3</v>
      </c>
      <c r="B176" s="273"/>
      <c r="C176" s="274"/>
      <c r="D176" s="66" t="s">
        <v>19</v>
      </c>
      <c r="E176" s="57">
        <f>E177+E191+E193+E197</f>
        <v>36238.729999999996</v>
      </c>
      <c r="F176" s="57">
        <f>F177+F191+F193+F197</f>
        <v>36206.639999999992</v>
      </c>
      <c r="G176" s="78"/>
    </row>
    <row r="177" spans="1:7" ht="24.95" customHeight="1" x14ac:dyDescent="0.25">
      <c r="A177" s="275">
        <v>32</v>
      </c>
      <c r="B177" s="276"/>
      <c r="C177" s="277"/>
      <c r="D177" s="36" t="s">
        <v>29</v>
      </c>
      <c r="E177" s="57">
        <v>5251.52</v>
      </c>
      <c r="F177" s="57">
        <f>F178+F181+F183+F186</f>
        <v>4766.1299999999992</v>
      </c>
      <c r="G177" s="78">
        <f t="shared" si="12"/>
        <v>90.757152214977737</v>
      </c>
    </row>
    <row r="178" spans="1:7" ht="24.95" customHeight="1" x14ac:dyDescent="0.25">
      <c r="A178" s="269">
        <v>321</v>
      </c>
      <c r="B178" s="270"/>
      <c r="C178" s="271"/>
      <c r="D178" s="131" t="s">
        <v>165</v>
      </c>
      <c r="E178" s="57">
        <v>0</v>
      </c>
      <c r="F178" s="57">
        <f>F179+F180</f>
        <v>251.44</v>
      </c>
      <c r="G178" s="78"/>
    </row>
    <row r="179" spans="1:7" ht="24.95" customHeight="1" x14ac:dyDescent="0.25">
      <c r="A179" s="269">
        <v>3211</v>
      </c>
      <c r="B179" s="270"/>
      <c r="C179" s="271"/>
      <c r="D179" s="131" t="s">
        <v>166</v>
      </c>
      <c r="E179" s="57">
        <v>0</v>
      </c>
      <c r="F179" s="57">
        <v>251.44</v>
      </c>
      <c r="G179" s="78"/>
    </row>
    <row r="180" spans="1:7" ht="24.95" customHeight="1" x14ac:dyDescent="0.25">
      <c r="A180" s="269">
        <v>3213</v>
      </c>
      <c r="B180" s="270"/>
      <c r="C180" s="271"/>
      <c r="D180" s="131" t="s">
        <v>168</v>
      </c>
      <c r="E180" s="57">
        <v>0</v>
      </c>
      <c r="F180" s="57">
        <v>0</v>
      </c>
      <c r="G180" s="78"/>
    </row>
    <row r="181" spans="1:7" ht="24.95" customHeight="1" x14ac:dyDescent="0.25">
      <c r="A181" s="269">
        <v>322</v>
      </c>
      <c r="B181" s="270"/>
      <c r="C181" s="271"/>
      <c r="D181" s="131" t="s">
        <v>170</v>
      </c>
      <c r="E181" s="57">
        <v>0</v>
      </c>
      <c r="F181" s="57">
        <f>F182</f>
        <v>426.6</v>
      </c>
      <c r="G181" s="78"/>
    </row>
    <row r="182" spans="1:7" ht="24.95" customHeight="1" x14ac:dyDescent="0.25">
      <c r="A182" s="269">
        <v>3221</v>
      </c>
      <c r="B182" s="270"/>
      <c r="C182" s="271"/>
      <c r="D182" s="131" t="s">
        <v>171</v>
      </c>
      <c r="E182" s="57">
        <v>0</v>
      </c>
      <c r="F182" s="57">
        <v>426.6</v>
      </c>
      <c r="G182" s="78"/>
    </row>
    <row r="183" spans="1:7" ht="24.95" customHeight="1" x14ac:dyDescent="0.25">
      <c r="A183" s="269">
        <v>323</v>
      </c>
      <c r="B183" s="270"/>
      <c r="C183" s="271"/>
      <c r="D183" s="131" t="s">
        <v>175</v>
      </c>
      <c r="E183" s="57">
        <f>E184+E185</f>
        <v>0</v>
      </c>
      <c r="F183" s="57">
        <f>F184+F185</f>
        <v>412.05</v>
      </c>
      <c r="G183" s="78"/>
    </row>
    <row r="184" spans="1:7" ht="24.95" customHeight="1" x14ac:dyDescent="0.25">
      <c r="A184" s="269">
        <v>3231</v>
      </c>
      <c r="B184" s="270"/>
      <c r="C184" s="271"/>
      <c r="D184" s="131" t="s">
        <v>176</v>
      </c>
      <c r="E184" s="57">
        <v>0</v>
      </c>
      <c r="F184" s="57">
        <v>384.26</v>
      </c>
      <c r="G184" s="78"/>
    </row>
    <row r="185" spans="1:7" ht="24.95" customHeight="1" x14ac:dyDescent="0.25">
      <c r="A185" s="269">
        <v>3239</v>
      </c>
      <c r="B185" s="270"/>
      <c r="C185" s="271"/>
      <c r="D185" s="131" t="s">
        <v>182</v>
      </c>
      <c r="E185" s="57">
        <v>0</v>
      </c>
      <c r="F185" s="57">
        <v>27.79</v>
      </c>
      <c r="G185" s="78"/>
    </row>
    <row r="186" spans="1:7" ht="24.95" customHeight="1" x14ac:dyDescent="0.25">
      <c r="A186" s="269">
        <v>329</v>
      </c>
      <c r="B186" s="270"/>
      <c r="C186" s="271"/>
      <c r="D186" s="131" t="s">
        <v>183</v>
      </c>
      <c r="E186" s="57">
        <v>0</v>
      </c>
      <c r="F186" s="57">
        <f>F187+F188+F189+F190</f>
        <v>3676.0399999999995</v>
      </c>
      <c r="G186" s="78"/>
    </row>
    <row r="187" spans="1:7" ht="24.95" customHeight="1" x14ac:dyDescent="0.25">
      <c r="A187" s="269">
        <v>3291</v>
      </c>
      <c r="B187" s="270"/>
      <c r="C187" s="271"/>
      <c r="D187" s="131" t="s">
        <v>190</v>
      </c>
      <c r="E187" s="57"/>
      <c r="F187" s="57">
        <v>0</v>
      </c>
      <c r="G187" s="78"/>
    </row>
    <row r="188" spans="1:7" ht="24.95" customHeight="1" x14ac:dyDescent="0.25">
      <c r="A188" s="269">
        <v>3293</v>
      </c>
      <c r="B188" s="270"/>
      <c r="C188" s="271"/>
      <c r="D188" s="131" t="s">
        <v>185</v>
      </c>
      <c r="E188" s="57">
        <v>0</v>
      </c>
      <c r="F188" s="57">
        <v>87.74</v>
      </c>
      <c r="G188" s="78"/>
    </row>
    <row r="189" spans="1:7" ht="24.95" customHeight="1" x14ac:dyDescent="0.25">
      <c r="A189" s="269">
        <v>3296</v>
      </c>
      <c r="B189" s="270"/>
      <c r="C189" s="271"/>
      <c r="D189" s="131" t="s">
        <v>223</v>
      </c>
      <c r="E189" s="57">
        <v>0</v>
      </c>
      <c r="F189" s="57">
        <v>3472.56</v>
      </c>
      <c r="G189" s="78"/>
    </row>
    <row r="190" spans="1:7" ht="24.95" customHeight="1" x14ac:dyDescent="0.25">
      <c r="A190" s="269">
        <v>3299</v>
      </c>
      <c r="B190" s="270"/>
      <c r="C190" s="271"/>
      <c r="D190" s="131" t="s">
        <v>183</v>
      </c>
      <c r="E190" s="57">
        <v>0</v>
      </c>
      <c r="F190" s="57">
        <v>115.74</v>
      </c>
      <c r="G190" s="78"/>
    </row>
    <row r="191" spans="1:7" ht="24.95" customHeight="1" x14ac:dyDescent="0.25">
      <c r="A191" s="216">
        <v>34</v>
      </c>
      <c r="B191" s="217"/>
      <c r="C191" s="218"/>
      <c r="D191" s="131" t="s">
        <v>224</v>
      </c>
      <c r="E191" s="57">
        <f>E192</f>
        <v>4777.96</v>
      </c>
      <c r="F191" s="57">
        <f>F192</f>
        <v>2783.41</v>
      </c>
      <c r="G191" s="78"/>
    </row>
    <row r="192" spans="1:7" ht="24.95" customHeight="1" x14ac:dyDescent="0.25">
      <c r="A192" s="269">
        <v>3433</v>
      </c>
      <c r="B192" s="270"/>
      <c r="C192" s="271"/>
      <c r="D192" s="131" t="s">
        <v>194</v>
      </c>
      <c r="E192" s="57">
        <v>4777.96</v>
      </c>
      <c r="F192" s="57">
        <v>2783.41</v>
      </c>
      <c r="G192" s="78"/>
    </row>
    <row r="193" spans="1:7" ht="24.95" customHeight="1" x14ac:dyDescent="0.25">
      <c r="A193" s="275">
        <v>37</v>
      </c>
      <c r="B193" s="276"/>
      <c r="C193" s="277"/>
      <c r="D193" s="73" t="s">
        <v>44</v>
      </c>
      <c r="E193" s="57">
        <v>24923.62</v>
      </c>
      <c r="F193" s="57">
        <f>F194</f>
        <v>27371.469999999998</v>
      </c>
      <c r="G193" s="78">
        <f t="shared" si="12"/>
        <v>109.82140636071324</v>
      </c>
    </row>
    <row r="194" spans="1:7" ht="24.95" customHeight="1" x14ac:dyDescent="0.25">
      <c r="A194" s="269">
        <v>372</v>
      </c>
      <c r="B194" s="270"/>
      <c r="C194" s="271"/>
      <c r="D194" s="131" t="s">
        <v>195</v>
      </c>
      <c r="E194" s="57">
        <f>E195+E196</f>
        <v>0</v>
      </c>
      <c r="F194" s="57">
        <f>F195+F196</f>
        <v>27371.469999999998</v>
      </c>
      <c r="G194" s="78"/>
    </row>
    <row r="195" spans="1:7" ht="24.95" customHeight="1" x14ac:dyDescent="0.25">
      <c r="A195" s="269">
        <v>3721</v>
      </c>
      <c r="B195" s="270"/>
      <c r="C195" s="271"/>
      <c r="D195" s="131" t="s">
        <v>196</v>
      </c>
      <c r="E195" s="57">
        <v>0</v>
      </c>
      <c r="F195" s="57">
        <v>3117.21</v>
      </c>
      <c r="G195" s="78"/>
    </row>
    <row r="196" spans="1:7" ht="24.95" customHeight="1" x14ac:dyDescent="0.25">
      <c r="A196" s="269">
        <v>3722</v>
      </c>
      <c r="B196" s="270"/>
      <c r="C196" s="271"/>
      <c r="D196" s="131" t="s">
        <v>197</v>
      </c>
      <c r="E196" s="57">
        <v>0</v>
      </c>
      <c r="F196" s="57">
        <v>24254.26</v>
      </c>
      <c r="G196" s="78"/>
    </row>
    <row r="197" spans="1:7" ht="24.95" customHeight="1" x14ac:dyDescent="0.25">
      <c r="A197" s="275">
        <v>38</v>
      </c>
      <c r="B197" s="276"/>
      <c r="C197" s="277"/>
      <c r="D197" s="99" t="s">
        <v>125</v>
      </c>
      <c r="E197" s="57">
        <v>1285.6300000000001</v>
      </c>
      <c r="F197" s="57">
        <v>1285.6300000000001</v>
      </c>
      <c r="G197" s="78">
        <f t="shared" si="12"/>
        <v>100</v>
      </c>
    </row>
    <row r="198" spans="1:7" s="81" customFormat="1" ht="24.95" customHeight="1" x14ac:dyDescent="0.2">
      <c r="A198" s="278" t="s">
        <v>114</v>
      </c>
      <c r="B198" s="279"/>
      <c r="C198" s="280"/>
      <c r="D198" s="77" t="s">
        <v>95</v>
      </c>
      <c r="E198" s="78">
        <f>E199</f>
        <v>0</v>
      </c>
      <c r="F198" s="78">
        <f t="shared" ref="F198:F199" si="13">F199</f>
        <v>0</v>
      </c>
      <c r="G198" s="78" t="e">
        <f t="shared" si="12"/>
        <v>#DIV/0!</v>
      </c>
    </row>
    <row r="199" spans="1:7" ht="24.95" customHeight="1" x14ac:dyDescent="0.25">
      <c r="A199" s="272">
        <v>3</v>
      </c>
      <c r="B199" s="273"/>
      <c r="C199" s="274"/>
      <c r="D199" s="66" t="s">
        <v>19</v>
      </c>
      <c r="E199" s="57">
        <v>0</v>
      </c>
      <c r="F199" s="57">
        <f t="shared" si="13"/>
        <v>0</v>
      </c>
      <c r="G199" s="78"/>
    </row>
    <row r="200" spans="1:7" ht="24.95" customHeight="1" x14ac:dyDescent="0.25">
      <c r="A200" s="275">
        <v>32</v>
      </c>
      <c r="B200" s="276"/>
      <c r="C200" s="277"/>
      <c r="D200" s="66" t="s">
        <v>29</v>
      </c>
      <c r="E200" s="57">
        <v>0</v>
      </c>
      <c r="F200" s="57">
        <v>0</v>
      </c>
      <c r="G200" s="78" t="e">
        <f t="shared" si="12"/>
        <v>#DIV/0!</v>
      </c>
    </row>
    <row r="201" spans="1:7" s="81" customFormat="1" ht="24.95" customHeight="1" x14ac:dyDescent="0.2">
      <c r="A201" s="278" t="s">
        <v>90</v>
      </c>
      <c r="B201" s="279"/>
      <c r="C201" s="280"/>
      <c r="D201" s="77" t="s">
        <v>53</v>
      </c>
      <c r="E201" s="78">
        <f>E202</f>
        <v>1695.16</v>
      </c>
      <c r="F201" s="78">
        <f t="shared" ref="F201" si="14">F202</f>
        <v>725.74</v>
      </c>
      <c r="G201" s="78">
        <f t="shared" si="12"/>
        <v>42.812477878194386</v>
      </c>
    </row>
    <row r="202" spans="1:7" ht="24.95" customHeight="1" x14ac:dyDescent="0.25">
      <c r="A202" s="275">
        <v>32</v>
      </c>
      <c r="B202" s="276"/>
      <c r="C202" s="277"/>
      <c r="D202" s="66" t="s">
        <v>29</v>
      </c>
      <c r="E202" s="57">
        <v>1695.16</v>
      </c>
      <c r="F202" s="57">
        <f>F203+F205+F207</f>
        <v>725.74</v>
      </c>
      <c r="G202" s="78">
        <f t="shared" si="12"/>
        <v>42.812477878194386</v>
      </c>
    </row>
    <row r="203" spans="1:7" ht="24.95" customHeight="1" x14ac:dyDescent="0.25">
      <c r="A203" s="269">
        <v>321</v>
      </c>
      <c r="B203" s="270"/>
      <c r="C203" s="271"/>
      <c r="D203" s="131" t="s">
        <v>165</v>
      </c>
      <c r="E203" s="57"/>
      <c r="F203" s="57">
        <f>F204</f>
        <v>185.78</v>
      </c>
      <c r="G203" s="78"/>
    </row>
    <row r="204" spans="1:7" ht="24.95" customHeight="1" x14ac:dyDescent="0.25">
      <c r="A204" s="269">
        <v>3211</v>
      </c>
      <c r="B204" s="270"/>
      <c r="C204" s="271"/>
      <c r="D204" s="131" t="s">
        <v>166</v>
      </c>
      <c r="E204" s="57"/>
      <c r="F204" s="57">
        <v>185.78</v>
      </c>
      <c r="G204" s="78"/>
    </row>
    <row r="205" spans="1:7" ht="24.95" customHeight="1" x14ac:dyDescent="0.25">
      <c r="A205" s="269">
        <v>322</v>
      </c>
      <c r="B205" s="270"/>
      <c r="C205" s="271"/>
      <c r="D205" s="131" t="s">
        <v>170</v>
      </c>
      <c r="E205" s="57"/>
      <c r="F205" s="57">
        <f>F206</f>
        <v>59.16</v>
      </c>
      <c r="G205" s="78"/>
    </row>
    <row r="206" spans="1:7" ht="24.95" customHeight="1" x14ac:dyDescent="0.25">
      <c r="A206" s="269">
        <v>3221</v>
      </c>
      <c r="B206" s="270"/>
      <c r="C206" s="271"/>
      <c r="D206" s="131" t="s">
        <v>171</v>
      </c>
      <c r="E206" s="57"/>
      <c r="F206" s="57">
        <v>59.16</v>
      </c>
      <c r="G206" s="78"/>
    </row>
    <row r="207" spans="1:7" ht="24.95" customHeight="1" x14ac:dyDescent="0.25">
      <c r="A207" s="269">
        <v>323</v>
      </c>
      <c r="B207" s="270"/>
      <c r="C207" s="271"/>
      <c r="D207" s="131" t="s">
        <v>175</v>
      </c>
      <c r="E207" s="57"/>
      <c r="F207" s="57">
        <f>F208</f>
        <v>480.8</v>
      </c>
      <c r="G207" s="78"/>
    </row>
    <row r="208" spans="1:7" ht="24.95" customHeight="1" x14ac:dyDescent="0.25">
      <c r="A208" s="269">
        <v>3231</v>
      </c>
      <c r="B208" s="270"/>
      <c r="C208" s="271"/>
      <c r="D208" s="219" t="s">
        <v>176</v>
      </c>
      <c r="E208" s="57"/>
      <c r="F208" s="57">
        <v>480.8</v>
      </c>
      <c r="G208" s="78"/>
    </row>
    <row r="209" spans="1:7" s="80" customFormat="1" ht="24.95" customHeight="1" x14ac:dyDescent="0.25">
      <c r="A209" s="278" t="s">
        <v>118</v>
      </c>
      <c r="B209" s="279"/>
      <c r="C209" s="280"/>
      <c r="D209" s="82" t="s">
        <v>97</v>
      </c>
      <c r="E209" s="78">
        <f>E210</f>
        <v>0</v>
      </c>
      <c r="F209" s="78">
        <f t="shared" ref="F209" si="15">F210</f>
        <v>0</v>
      </c>
      <c r="G209" s="78" t="e">
        <f t="shared" si="12"/>
        <v>#DIV/0!</v>
      </c>
    </row>
    <row r="210" spans="1:7" ht="24.95" customHeight="1" x14ac:dyDescent="0.25">
      <c r="A210" s="275">
        <v>32</v>
      </c>
      <c r="B210" s="276"/>
      <c r="C210" s="277"/>
      <c r="D210" s="66" t="s">
        <v>29</v>
      </c>
      <c r="E210" s="57">
        <v>0</v>
      </c>
      <c r="F210" s="57">
        <v>0</v>
      </c>
      <c r="G210" s="78" t="e">
        <f t="shared" si="12"/>
        <v>#DIV/0!</v>
      </c>
    </row>
    <row r="211" spans="1:7" ht="24.95" customHeight="1" x14ac:dyDescent="0.25">
      <c r="A211" s="281" t="s">
        <v>69</v>
      </c>
      <c r="B211" s="282"/>
      <c r="C211" s="283"/>
      <c r="D211" s="65" t="s">
        <v>70</v>
      </c>
      <c r="E211" s="72">
        <f>E213+E215+E217</f>
        <v>0</v>
      </c>
      <c r="F211" s="72">
        <f>F213+F215+F217</f>
        <v>0</v>
      </c>
      <c r="G211" s="72"/>
    </row>
    <row r="212" spans="1:7" s="81" customFormat="1" ht="24.95" customHeight="1" x14ac:dyDescent="0.2">
      <c r="A212" s="278" t="s">
        <v>87</v>
      </c>
      <c r="B212" s="279"/>
      <c r="C212" s="280"/>
      <c r="D212" s="101" t="s">
        <v>52</v>
      </c>
      <c r="E212" s="78">
        <f>E213</f>
        <v>0</v>
      </c>
      <c r="F212" s="78">
        <f>F213</f>
        <v>0</v>
      </c>
      <c r="G212" s="78" t="e">
        <f t="shared" si="12"/>
        <v>#DIV/0!</v>
      </c>
    </row>
    <row r="213" spans="1:7" ht="24.95" customHeight="1" x14ac:dyDescent="0.25">
      <c r="A213" s="275">
        <v>34</v>
      </c>
      <c r="B213" s="276"/>
      <c r="C213" s="277"/>
      <c r="D213" s="66" t="s">
        <v>43</v>
      </c>
      <c r="E213" s="57">
        <v>0</v>
      </c>
      <c r="F213" s="57">
        <v>0</v>
      </c>
      <c r="G213" s="78" t="e">
        <f t="shared" si="12"/>
        <v>#DIV/0!</v>
      </c>
    </row>
    <row r="214" spans="1:7" s="81" customFormat="1" ht="24.95" customHeight="1" x14ac:dyDescent="0.2">
      <c r="A214" s="278" t="s">
        <v>110</v>
      </c>
      <c r="B214" s="279"/>
      <c r="C214" s="280"/>
      <c r="D214" s="101" t="s">
        <v>93</v>
      </c>
      <c r="E214" s="78">
        <f>E215</f>
        <v>0</v>
      </c>
      <c r="F214" s="78">
        <f>F215</f>
        <v>0</v>
      </c>
      <c r="G214" s="78" t="e">
        <f t="shared" si="12"/>
        <v>#DIV/0!</v>
      </c>
    </row>
    <row r="215" spans="1:7" ht="24.95" customHeight="1" x14ac:dyDescent="0.25">
      <c r="A215" s="275">
        <v>34</v>
      </c>
      <c r="B215" s="276"/>
      <c r="C215" s="277"/>
      <c r="D215" s="66" t="s">
        <v>43</v>
      </c>
      <c r="E215" s="57">
        <v>0</v>
      </c>
      <c r="F215" s="57">
        <v>0</v>
      </c>
      <c r="G215" s="78" t="e">
        <f t="shared" si="12"/>
        <v>#DIV/0!</v>
      </c>
    </row>
    <row r="216" spans="1:7" s="81" customFormat="1" ht="24.95" customHeight="1" x14ac:dyDescent="0.2">
      <c r="A216" s="278" t="s">
        <v>89</v>
      </c>
      <c r="B216" s="279"/>
      <c r="C216" s="280"/>
      <c r="D216" s="101" t="s">
        <v>109</v>
      </c>
      <c r="E216" s="78">
        <f>E217</f>
        <v>0</v>
      </c>
      <c r="F216" s="78">
        <f>F217</f>
        <v>0</v>
      </c>
      <c r="G216" s="78" t="e">
        <f t="shared" si="12"/>
        <v>#DIV/0!</v>
      </c>
    </row>
    <row r="217" spans="1:7" ht="24.95" customHeight="1" x14ac:dyDescent="0.25">
      <c r="A217" s="275">
        <v>34</v>
      </c>
      <c r="B217" s="276"/>
      <c r="C217" s="277"/>
      <c r="D217" s="66" t="s">
        <v>43</v>
      </c>
      <c r="E217" s="57">
        <v>0</v>
      </c>
      <c r="F217" s="57">
        <v>0</v>
      </c>
      <c r="G217" s="78" t="e">
        <f t="shared" si="12"/>
        <v>#DIV/0!</v>
      </c>
    </row>
    <row r="218" spans="1:7" ht="24.95" customHeight="1" x14ac:dyDescent="0.25">
      <c r="A218" s="281" t="s">
        <v>71</v>
      </c>
      <c r="B218" s="282"/>
      <c r="C218" s="283"/>
      <c r="D218" s="65" t="s">
        <v>72</v>
      </c>
      <c r="E218" s="72">
        <f>E219+E224+E227+E231+E238+E235</f>
        <v>23336.78</v>
      </c>
      <c r="F218" s="72">
        <f>F220+F224+F227+F231+F238+F235</f>
        <v>20825.84</v>
      </c>
      <c r="G218" s="72"/>
    </row>
    <row r="219" spans="1:7" s="81" customFormat="1" ht="24.95" customHeight="1" x14ac:dyDescent="0.2">
      <c r="A219" s="278" t="s">
        <v>87</v>
      </c>
      <c r="B219" s="279"/>
      <c r="C219" s="280"/>
      <c r="D219" s="101" t="s">
        <v>52</v>
      </c>
      <c r="E219" s="78">
        <f>E220</f>
        <v>942.61</v>
      </c>
      <c r="F219" s="78">
        <f>F220</f>
        <v>1285.4000000000001</v>
      </c>
      <c r="G219" s="78">
        <f t="shared" si="12"/>
        <v>136.36604746395648</v>
      </c>
    </row>
    <row r="220" spans="1:7" ht="24.95" customHeight="1" x14ac:dyDescent="0.25">
      <c r="A220" s="275">
        <v>42</v>
      </c>
      <c r="B220" s="276"/>
      <c r="C220" s="277"/>
      <c r="D220" s="66" t="s">
        <v>37</v>
      </c>
      <c r="E220" s="57">
        <v>942.61</v>
      </c>
      <c r="F220" s="57">
        <f>F221+F222</f>
        <v>1285.4000000000001</v>
      </c>
      <c r="G220" s="78">
        <f t="shared" si="12"/>
        <v>136.36604746395648</v>
      </c>
    </row>
    <row r="221" spans="1:7" ht="24.95" customHeight="1" x14ac:dyDescent="0.25">
      <c r="A221" s="269">
        <v>4221</v>
      </c>
      <c r="B221" s="270"/>
      <c r="C221" s="271"/>
      <c r="D221" s="223" t="s">
        <v>199</v>
      </c>
      <c r="E221" s="57">
        <v>0</v>
      </c>
      <c r="F221" s="57">
        <v>0</v>
      </c>
      <c r="G221" s="78"/>
    </row>
    <row r="222" spans="1:7" ht="24.95" customHeight="1" x14ac:dyDescent="0.25">
      <c r="A222" s="269">
        <v>4227</v>
      </c>
      <c r="B222" s="270"/>
      <c r="C222" s="271"/>
      <c r="D222" s="223" t="s">
        <v>236</v>
      </c>
      <c r="E222" s="57">
        <v>0</v>
      </c>
      <c r="F222" s="57">
        <v>1285.4000000000001</v>
      </c>
      <c r="G222" s="78"/>
    </row>
    <row r="223" spans="1:7" s="81" customFormat="1" ht="24.95" customHeight="1" x14ac:dyDescent="0.2">
      <c r="A223" s="278" t="s">
        <v>110</v>
      </c>
      <c r="B223" s="279"/>
      <c r="C223" s="280"/>
      <c r="D223" s="101" t="s">
        <v>93</v>
      </c>
      <c r="E223" s="78">
        <f>E224</f>
        <v>4257.3900000000003</v>
      </c>
      <c r="F223" s="78">
        <f>F224</f>
        <v>3372.89</v>
      </c>
      <c r="G223" s="78">
        <f t="shared" si="12"/>
        <v>79.224360464979711</v>
      </c>
    </row>
    <row r="224" spans="1:7" ht="24.95" customHeight="1" x14ac:dyDescent="0.25">
      <c r="A224" s="275">
        <v>42</v>
      </c>
      <c r="B224" s="276"/>
      <c r="C224" s="277"/>
      <c r="D224" s="66" t="s">
        <v>37</v>
      </c>
      <c r="E224" s="57">
        <f>E225</f>
        <v>4257.3900000000003</v>
      </c>
      <c r="F224" s="57">
        <f>F225</f>
        <v>3372.89</v>
      </c>
      <c r="G224" s="78">
        <f t="shared" si="12"/>
        <v>79.224360464979711</v>
      </c>
    </row>
    <row r="225" spans="1:7" ht="24.95" customHeight="1" x14ac:dyDescent="0.25">
      <c r="A225" s="269">
        <v>4221</v>
      </c>
      <c r="B225" s="270"/>
      <c r="C225" s="271"/>
      <c r="D225" s="132" t="s">
        <v>199</v>
      </c>
      <c r="E225" s="57">
        <v>4257.3900000000003</v>
      </c>
      <c r="F225" s="57">
        <v>3372.89</v>
      </c>
      <c r="G225" s="78"/>
    </row>
    <row r="226" spans="1:7" s="81" customFormat="1" ht="24.95" customHeight="1" x14ac:dyDescent="0.2">
      <c r="A226" s="278" t="s">
        <v>89</v>
      </c>
      <c r="B226" s="279"/>
      <c r="C226" s="280"/>
      <c r="D226" s="101" t="s">
        <v>109</v>
      </c>
      <c r="E226" s="78">
        <f>E227</f>
        <v>11516</v>
      </c>
      <c r="F226" s="78">
        <f>F227</f>
        <v>12677.2</v>
      </c>
      <c r="G226" s="78">
        <f t="shared" si="12"/>
        <v>110.08336227856897</v>
      </c>
    </row>
    <row r="227" spans="1:7" ht="24.95" customHeight="1" x14ac:dyDescent="0.25">
      <c r="A227" s="275">
        <v>42</v>
      </c>
      <c r="B227" s="276"/>
      <c r="C227" s="277"/>
      <c r="D227" s="66" t="s">
        <v>37</v>
      </c>
      <c r="E227" s="57">
        <v>11516</v>
      </c>
      <c r="F227" s="57">
        <f>F228+F229</f>
        <v>12677.2</v>
      </c>
      <c r="G227" s="78">
        <f t="shared" si="12"/>
        <v>110.08336227856897</v>
      </c>
    </row>
    <row r="228" spans="1:7" ht="24.95" customHeight="1" x14ac:dyDescent="0.25">
      <c r="A228" s="269">
        <v>4211</v>
      </c>
      <c r="B228" s="270"/>
      <c r="C228" s="271"/>
      <c r="D228" s="75" t="s">
        <v>199</v>
      </c>
      <c r="E228" s="57"/>
      <c r="F228" s="57">
        <v>1990.5</v>
      </c>
      <c r="G228" s="78"/>
    </row>
    <row r="229" spans="1:7" ht="24.95" customHeight="1" x14ac:dyDescent="0.25">
      <c r="A229" s="269">
        <v>4227</v>
      </c>
      <c r="B229" s="270"/>
      <c r="C229" s="271"/>
      <c r="D229" s="132" t="s">
        <v>200</v>
      </c>
      <c r="E229" s="57"/>
      <c r="F229" s="57">
        <v>10686.7</v>
      </c>
      <c r="G229" s="78"/>
    </row>
    <row r="230" spans="1:7" s="81" customFormat="1" ht="24.95" customHeight="1" x14ac:dyDescent="0.2">
      <c r="A230" s="278" t="s">
        <v>111</v>
      </c>
      <c r="B230" s="279"/>
      <c r="C230" s="280"/>
      <c r="D230" s="101" t="s">
        <v>94</v>
      </c>
      <c r="E230" s="78">
        <f>E231</f>
        <v>1284</v>
      </c>
      <c r="F230" s="78">
        <f>F231</f>
        <v>1284</v>
      </c>
      <c r="G230" s="78">
        <f t="shared" si="12"/>
        <v>100</v>
      </c>
    </row>
    <row r="231" spans="1:7" ht="24.95" customHeight="1" x14ac:dyDescent="0.25">
      <c r="A231" s="275">
        <v>42</v>
      </c>
      <c r="B231" s="276"/>
      <c r="C231" s="277"/>
      <c r="D231" s="66" t="s">
        <v>37</v>
      </c>
      <c r="E231" s="57">
        <v>1284</v>
      </c>
      <c r="F231" s="57">
        <f>F232+F233</f>
        <v>1284</v>
      </c>
      <c r="G231" s="78">
        <f t="shared" si="12"/>
        <v>100</v>
      </c>
    </row>
    <row r="232" spans="1:7" ht="24.95" customHeight="1" x14ac:dyDescent="0.25">
      <c r="A232" s="269">
        <v>4221</v>
      </c>
      <c r="B232" s="270"/>
      <c r="C232" s="271"/>
      <c r="D232" s="132" t="s">
        <v>199</v>
      </c>
      <c r="E232" s="57">
        <v>0</v>
      </c>
      <c r="F232" s="57">
        <v>1284</v>
      </c>
      <c r="G232" s="78"/>
    </row>
    <row r="233" spans="1:7" ht="24.95" customHeight="1" x14ac:dyDescent="0.25">
      <c r="A233" s="269">
        <v>4227</v>
      </c>
      <c r="B233" s="270"/>
      <c r="C233" s="271"/>
      <c r="D233" s="131" t="s">
        <v>200</v>
      </c>
      <c r="E233" s="57"/>
      <c r="F233" s="57">
        <v>0</v>
      </c>
      <c r="G233" s="78"/>
    </row>
    <row r="234" spans="1:7" s="212" customFormat="1" ht="24.95" customHeight="1" x14ac:dyDescent="0.2">
      <c r="A234" s="278" t="s">
        <v>90</v>
      </c>
      <c r="B234" s="279"/>
      <c r="C234" s="280"/>
      <c r="D234" s="101" t="s">
        <v>53</v>
      </c>
      <c r="E234" s="211">
        <f>E235</f>
        <v>0</v>
      </c>
      <c r="F234" s="211">
        <f>F235</f>
        <v>0</v>
      </c>
      <c r="G234" s="78" t="e">
        <f t="shared" si="12"/>
        <v>#DIV/0!</v>
      </c>
    </row>
    <row r="235" spans="1:7" ht="24.95" customHeight="1" x14ac:dyDescent="0.25">
      <c r="A235" s="275">
        <v>42</v>
      </c>
      <c r="B235" s="276"/>
      <c r="C235" s="277"/>
      <c r="D235" s="93" t="s">
        <v>37</v>
      </c>
      <c r="E235" s="57">
        <v>0</v>
      </c>
      <c r="F235" s="57">
        <v>0</v>
      </c>
      <c r="G235" s="78" t="e">
        <f t="shared" si="12"/>
        <v>#DIV/0!</v>
      </c>
    </row>
    <row r="236" spans="1:7" ht="24.95" customHeight="1" x14ac:dyDescent="0.25">
      <c r="A236" s="269">
        <v>4223</v>
      </c>
      <c r="B236" s="270"/>
      <c r="C236" s="271"/>
      <c r="D236" s="133" t="s">
        <v>201</v>
      </c>
      <c r="E236" s="57"/>
      <c r="F236" s="57">
        <v>0</v>
      </c>
      <c r="G236" s="78"/>
    </row>
    <row r="237" spans="1:7" s="81" customFormat="1" ht="24.95" customHeight="1" x14ac:dyDescent="0.2">
      <c r="A237" s="278" t="s">
        <v>85</v>
      </c>
      <c r="B237" s="279"/>
      <c r="C237" s="280"/>
      <c r="D237" s="101" t="s">
        <v>51</v>
      </c>
      <c r="E237" s="78">
        <f>E238</f>
        <v>5336.78</v>
      </c>
      <c r="F237" s="78">
        <f>F238</f>
        <v>2206.35</v>
      </c>
      <c r="G237" s="78">
        <f t="shared" si="12"/>
        <v>41.342345009537581</v>
      </c>
    </row>
    <row r="238" spans="1:7" ht="24.95" customHeight="1" x14ac:dyDescent="0.25">
      <c r="A238" s="275">
        <v>42</v>
      </c>
      <c r="B238" s="276"/>
      <c r="C238" s="277"/>
      <c r="D238" s="66" t="s">
        <v>37</v>
      </c>
      <c r="E238" s="57">
        <v>5336.78</v>
      </c>
      <c r="F238" s="57">
        <f>F239+F240</f>
        <v>2206.35</v>
      </c>
      <c r="G238" s="78">
        <f t="shared" si="12"/>
        <v>41.342345009537581</v>
      </c>
    </row>
    <row r="239" spans="1:7" ht="24.95" customHeight="1" x14ac:dyDescent="0.25">
      <c r="A239" s="67"/>
      <c r="B239" s="68"/>
      <c r="C239" s="69"/>
      <c r="D239" s="75" t="s">
        <v>112</v>
      </c>
      <c r="E239" s="76">
        <v>0</v>
      </c>
      <c r="F239" s="76">
        <v>962.14</v>
      </c>
      <c r="G239" s="78" t="e">
        <f t="shared" si="12"/>
        <v>#DIV/0!</v>
      </c>
    </row>
    <row r="240" spans="1:7" ht="24.95" customHeight="1" x14ac:dyDescent="0.25">
      <c r="A240" s="275"/>
      <c r="B240" s="276"/>
      <c r="C240" s="277"/>
      <c r="D240" s="75" t="s">
        <v>113</v>
      </c>
      <c r="E240" s="76">
        <v>0</v>
      </c>
      <c r="F240" s="76">
        <v>1244.21</v>
      </c>
      <c r="G240" s="78" t="e">
        <f t="shared" si="12"/>
        <v>#DIV/0!</v>
      </c>
    </row>
    <row r="241" spans="1:7" ht="24.95" customHeight="1" x14ac:dyDescent="0.25">
      <c r="A241" s="269">
        <v>4241</v>
      </c>
      <c r="B241" s="270"/>
      <c r="C241" s="271"/>
      <c r="D241" s="132" t="s">
        <v>203</v>
      </c>
      <c r="E241" s="76"/>
      <c r="F241" s="76">
        <v>0</v>
      </c>
      <c r="G241" s="78"/>
    </row>
    <row r="242" spans="1:7" ht="24.95" customHeight="1" x14ac:dyDescent="0.25">
      <c r="A242" s="284" t="s">
        <v>73</v>
      </c>
      <c r="B242" s="285"/>
      <c r="C242" s="286"/>
      <c r="D242" s="71" t="s">
        <v>74</v>
      </c>
      <c r="E242" s="74">
        <f>E243+E248+E261+E265+E281+E319+E324</f>
        <v>287719.77</v>
      </c>
      <c r="F242" s="74">
        <f>F243+F248+F261+F265+F281+F319+F324</f>
        <v>309102.13999999996</v>
      </c>
      <c r="G242" s="74"/>
    </row>
    <row r="243" spans="1:7" ht="31.9" customHeight="1" x14ac:dyDescent="0.25">
      <c r="A243" s="281" t="s">
        <v>75</v>
      </c>
      <c r="B243" s="282"/>
      <c r="C243" s="283"/>
      <c r="D243" s="65" t="s">
        <v>228</v>
      </c>
      <c r="E243" s="72">
        <f>E245</f>
        <v>663.61</v>
      </c>
      <c r="F243" s="72">
        <f t="shared" ref="F243" si="16">F245</f>
        <v>0</v>
      </c>
      <c r="G243" s="72"/>
    </row>
    <row r="244" spans="1:7" s="80" customFormat="1" ht="24.95" customHeight="1" x14ac:dyDescent="0.25">
      <c r="A244" s="278" t="s">
        <v>86</v>
      </c>
      <c r="B244" s="279"/>
      <c r="C244" s="280"/>
      <c r="D244" s="77" t="s">
        <v>17</v>
      </c>
      <c r="E244" s="78">
        <f>E245</f>
        <v>663.61</v>
      </c>
      <c r="F244" s="78">
        <f t="shared" ref="F244" si="17">F245</f>
        <v>0</v>
      </c>
      <c r="G244" s="78">
        <f t="shared" ref="G244" si="18">(F244/E244)*100</f>
        <v>0</v>
      </c>
    </row>
    <row r="245" spans="1:7" ht="24.95" customHeight="1" x14ac:dyDescent="0.25">
      <c r="A245" s="272">
        <v>3</v>
      </c>
      <c r="B245" s="273"/>
      <c r="C245" s="274"/>
      <c r="D245" s="26" t="s">
        <v>19</v>
      </c>
      <c r="E245" s="57">
        <f>E246+E247</f>
        <v>663.61</v>
      </c>
      <c r="F245" s="57">
        <f>F247</f>
        <v>0</v>
      </c>
      <c r="G245" s="57"/>
    </row>
    <row r="246" spans="1:7" ht="24.95" customHeight="1" x14ac:dyDescent="0.25">
      <c r="A246" s="275">
        <v>32</v>
      </c>
      <c r="B246" s="276"/>
      <c r="C246" s="277"/>
      <c r="D246" s="93" t="s">
        <v>29</v>
      </c>
      <c r="E246" s="57">
        <v>663.61</v>
      </c>
      <c r="F246" s="57">
        <v>0</v>
      </c>
      <c r="G246" s="78">
        <f t="shared" ref="G246:G251" si="19">(F246/E246)*100</f>
        <v>0</v>
      </c>
    </row>
    <row r="247" spans="1:7" ht="24.95" customHeight="1" x14ac:dyDescent="0.25">
      <c r="A247" s="275">
        <v>37</v>
      </c>
      <c r="B247" s="276"/>
      <c r="C247" s="277"/>
      <c r="D247" s="73" t="s">
        <v>44</v>
      </c>
      <c r="E247" s="57">
        <v>0</v>
      </c>
      <c r="F247" s="57">
        <v>0</v>
      </c>
      <c r="G247" s="78">
        <v>0</v>
      </c>
    </row>
    <row r="248" spans="1:7" ht="24.95" customHeight="1" x14ac:dyDescent="0.25">
      <c r="A248" s="281" t="s">
        <v>76</v>
      </c>
      <c r="B248" s="282"/>
      <c r="C248" s="283"/>
      <c r="D248" s="65" t="s">
        <v>77</v>
      </c>
      <c r="E248" s="72">
        <f>E250</f>
        <v>81320.98</v>
      </c>
      <c r="F248" s="72">
        <f t="shared" ref="F248" si="20">F250</f>
        <v>92663.989999999991</v>
      </c>
      <c r="G248" s="72"/>
    </row>
    <row r="249" spans="1:7" s="80" customFormat="1" ht="24.95" customHeight="1" x14ac:dyDescent="0.25">
      <c r="A249" s="278" t="s">
        <v>86</v>
      </c>
      <c r="B249" s="279"/>
      <c r="C249" s="280"/>
      <c r="D249" s="77" t="s">
        <v>17</v>
      </c>
      <c r="E249" s="78">
        <f>E250</f>
        <v>81320.98</v>
      </c>
      <c r="F249" s="78">
        <f>F250</f>
        <v>92663.989999999991</v>
      </c>
      <c r="G249" s="78">
        <f t="shared" si="19"/>
        <v>113.9484423330855</v>
      </c>
    </row>
    <row r="250" spans="1:7" ht="24.95" customHeight="1" x14ac:dyDescent="0.25">
      <c r="A250" s="272">
        <v>3</v>
      </c>
      <c r="B250" s="273"/>
      <c r="C250" s="274"/>
      <c r="D250" s="36" t="s">
        <v>19</v>
      </c>
      <c r="E250" s="57">
        <f>E251+E258</f>
        <v>81320.98</v>
      </c>
      <c r="F250" s="57">
        <f>F251+F258</f>
        <v>92663.989999999991</v>
      </c>
      <c r="G250" s="57"/>
    </row>
    <row r="251" spans="1:7" ht="24.95" customHeight="1" x14ac:dyDescent="0.25">
      <c r="A251" s="275">
        <v>31</v>
      </c>
      <c r="B251" s="276"/>
      <c r="C251" s="277"/>
      <c r="D251" s="36" t="s">
        <v>20</v>
      </c>
      <c r="E251" s="57">
        <v>80657.37</v>
      </c>
      <c r="F251" s="57">
        <f>F252+F254+F256</f>
        <v>91972.06</v>
      </c>
      <c r="G251" s="78">
        <f t="shared" si="19"/>
        <v>114.02809191522114</v>
      </c>
    </row>
    <row r="252" spans="1:7" ht="24.95" customHeight="1" x14ac:dyDescent="0.25">
      <c r="A252" s="269">
        <v>311</v>
      </c>
      <c r="B252" s="270"/>
      <c r="C252" s="271"/>
      <c r="D252" s="131" t="s">
        <v>160</v>
      </c>
      <c r="E252" s="57"/>
      <c r="F252" s="57">
        <f>F253</f>
        <v>75787.759999999995</v>
      </c>
      <c r="G252" s="58"/>
    </row>
    <row r="253" spans="1:7" ht="24.95" customHeight="1" x14ac:dyDescent="0.25">
      <c r="A253" s="269">
        <v>3111</v>
      </c>
      <c r="B253" s="270"/>
      <c r="C253" s="271"/>
      <c r="D253" s="131" t="s">
        <v>161</v>
      </c>
      <c r="E253" s="57"/>
      <c r="F253" s="57">
        <v>75787.759999999995</v>
      </c>
      <c r="G253" s="58"/>
    </row>
    <row r="254" spans="1:7" ht="24.95" customHeight="1" x14ac:dyDescent="0.25">
      <c r="A254" s="269">
        <v>312</v>
      </c>
      <c r="B254" s="270"/>
      <c r="C254" s="271"/>
      <c r="D254" s="131" t="s">
        <v>162</v>
      </c>
      <c r="E254" s="57"/>
      <c r="F254" s="57">
        <f>F255</f>
        <v>3679.38</v>
      </c>
      <c r="G254" s="58"/>
    </row>
    <row r="255" spans="1:7" ht="24.95" customHeight="1" x14ac:dyDescent="0.25">
      <c r="A255" s="269">
        <v>3121</v>
      </c>
      <c r="B255" s="270"/>
      <c r="C255" s="271"/>
      <c r="D255" s="131" t="s">
        <v>162</v>
      </c>
      <c r="E255" s="57"/>
      <c r="F255" s="57">
        <v>3679.38</v>
      </c>
      <c r="G255" s="58"/>
    </row>
    <row r="256" spans="1:7" ht="24.95" customHeight="1" x14ac:dyDescent="0.25">
      <c r="A256" s="269">
        <v>313</v>
      </c>
      <c r="B256" s="270"/>
      <c r="C256" s="271"/>
      <c r="D256" s="131" t="s">
        <v>163</v>
      </c>
      <c r="E256" s="57"/>
      <c r="F256" s="57">
        <f>F257</f>
        <v>12504.92</v>
      </c>
      <c r="G256" s="58"/>
    </row>
    <row r="257" spans="1:7" ht="24.95" customHeight="1" x14ac:dyDescent="0.25">
      <c r="A257" s="269">
        <v>3132</v>
      </c>
      <c r="B257" s="270"/>
      <c r="C257" s="271"/>
      <c r="D257" s="131" t="s">
        <v>164</v>
      </c>
      <c r="E257" s="57"/>
      <c r="F257" s="57">
        <v>12504.92</v>
      </c>
      <c r="G257" s="58"/>
    </row>
    <row r="258" spans="1:7" ht="24.95" customHeight="1" x14ac:dyDescent="0.25">
      <c r="A258" s="275">
        <v>32</v>
      </c>
      <c r="B258" s="276"/>
      <c r="C258" s="277"/>
      <c r="D258" s="36" t="s">
        <v>103</v>
      </c>
      <c r="E258" s="57">
        <v>663.61</v>
      </c>
      <c r="F258" s="57">
        <f>F259</f>
        <v>691.93</v>
      </c>
      <c r="G258" s="78">
        <f t="shared" ref="G258" si="21">(F258/E258)*100</f>
        <v>104.26756679374934</v>
      </c>
    </row>
    <row r="259" spans="1:7" ht="24.95" customHeight="1" x14ac:dyDescent="0.25">
      <c r="A259" s="269">
        <v>321</v>
      </c>
      <c r="B259" s="270"/>
      <c r="C259" s="271"/>
      <c r="D259" s="131" t="s">
        <v>165</v>
      </c>
      <c r="E259" s="57"/>
      <c r="F259" s="57">
        <f>F260</f>
        <v>691.93</v>
      </c>
      <c r="G259" s="58"/>
    </row>
    <row r="260" spans="1:7" ht="24.95" customHeight="1" x14ac:dyDescent="0.25">
      <c r="A260" s="269">
        <v>3212</v>
      </c>
      <c r="B260" s="270"/>
      <c r="C260" s="271"/>
      <c r="D260" s="131" t="s">
        <v>167</v>
      </c>
      <c r="E260" s="57"/>
      <c r="F260" s="57">
        <v>691.93</v>
      </c>
      <c r="G260" s="58"/>
    </row>
    <row r="261" spans="1:7" ht="30.6" customHeight="1" x14ac:dyDescent="0.25">
      <c r="A261" s="281" t="s">
        <v>78</v>
      </c>
      <c r="B261" s="282"/>
      <c r="C261" s="283"/>
      <c r="D261" s="65" t="s">
        <v>102</v>
      </c>
      <c r="E261" s="72">
        <f>E263</f>
        <v>33180.699999999997</v>
      </c>
      <c r="F261" s="72">
        <f t="shared" ref="F261" si="22">F263</f>
        <v>33560.519999999997</v>
      </c>
      <c r="G261" s="72"/>
    </row>
    <row r="262" spans="1:7" s="80" customFormat="1" ht="24.95" customHeight="1" x14ac:dyDescent="0.25">
      <c r="A262" s="278" t="s">
        <v>86</v>
      </c>
      <c r="B262" s="279"/>
      <c r="C262" s="280"/>
      <c r="D262" s="77" t="s">
        <v>17</v>
      </c>
      <c r="E262" s="78">
        <f>E263</f>
        <v>33180.699999999997</v>
      </c>
      <c r="F262" s="78">
        <f t="shared" ref="F262:F263" si="23">F263</f>
        <v>33560.519999999997</v>
      </c>
      <c r="G262" s="78">
        <f t="shared" ref="G262" si="24">(F262/E262)*100</f>
        <v>101.14470158857407</v>
      </c>
    </row>
    <row r="263" spans="1:7" ht="24.95" customHeight="1" x14ac:dyDescent="0.25">
      <c r="A263" s="272">
        <v>3</v>
      </c>
      <c r="B263" s="273"/>
      <c r="C263" s="274"/>
      <c r="D263" s="36" t="s">
        <v>19</v>
      </c>
      <c r="E263" s="57">
        <f>E264</f>
        <v>33180.699999999997</v>
      </c>
      <c r="F263" s="57">
        <f t="shared" si="23"/>
        <v>33560.519999999997</v>
      </c>
      <c r="G263" s="57"/>
    </row>
    <row r="264" spans="1:7" ht="27.6" customHeight="1" x14ac:dyDescent="0.25">
      <c r="A264" s="275">
        <v>37</v>
      </c>
      <c r="B264" s="276"/>
      <c r="C264" s="277"/>
      <c r="D264" s="73" t="s">
        <v>44</v>
      </c>
      <c r="E264" s="57">
        <v>33180.699999999997</v>
      </c>
      <c r="F264" s="57">
        <v>33560.519999999997</v>
      </c>
      <c r="G264" s="78">
        <f t="shared" ref="G264:G268" si="25">(F264/E264)*100</f>
        <v>101.14470158857407</v>
      </c>
    </row>
    <row r="265" spans="1:7" ht="24.95" customHeight="1" x14ac:dyDescent="0.25">
      <c r="A265" s="281" t="s">
        <v>79</v>
      </c>
      <c r="B265" s="282"/>
      <c r="C265" s="283"/>
      <c r="D265" s="65" t="s">
        <v>251</v>
      </c>
      <c r="E265" s="98">
        <f>E266+E271+E276</f>
        <v>93744.700000000012</v>
      </c>
      <c r="F265" s="72">
        <f>F266+F271+F276</f>
        <v>102197.25</v>
      </c>
      <c r="G265" s="72"/>
    </row>
    <row r="266" spans="1:7" ht="24.95" customHeight="1" x14ac:dyDescent="0.25">
      <c r="A266" s="278" t="s">
        <v>86</v>
      </c>
      <c r="B266" s="279"/>
      <c r="C266" s="280"/>
      <c r="D266" s="94" t="s">
        <v>17</v>
      </c>
      <c r="E266" s="97">
        <f>E267</f>
        <v>2125.5300000000002</v>
      </c>
      <c r="F266" s="209">
        <f>F267</f>
        <v>77.88</v>
      </c>
      <c r="G266" s="78">
        <f>(F266/E266)*100</f>
        <v>3.664027324949541</v>
      </c>
    </row>
    <row r="267" spans="1:7" ht="24.95" customHeight="1" x14ac:dyDescent="0.25">
      <c r="A267" s="272">
        <v>3</v>
      </c>
      <c r="B267" s="273"/>
      <c r="C267" s="274"/>
      <c r="D267" s="93" t="s">
        <v>19</v>
      </c>
      <c r="E267" s="96">
        <f>E268</f>
        <v>2125.5300000000002</v>
      </c>
      <c r="F267" s="96">
        <f>F268</f>
        <v>77.88</v>
      </c>
      <c r="G267" s="95"/>
    </row>
    <row r="268" spans="1:7" ht="24.95" customHeight="1" x14ac:dyDescent="0.25">
      <c r="A268" s="275">
        <v>32</v>
      </c>
      <c r="B268" s="276"/>
      <c r="C268" s="277"/>
      <c r="D268" s="93" t="s">
        <v>29</v>
      </c>
      <c r="E268" s="96">
        <v>2125.5300000000002</v>
      </c>
      <c r="F268" s="96">
        <f>F269</f>
        <v>77.88</v>
      </c>
      <c r="G268" s="78">
        <f t="shared" si="25"/>
        <v>3.664027324949541</v>
      </c>
    </row>
    <row r="269" spans="1:7" ht="24.95" customHeight="1" x14ac:dyDescent="0.25">
      <c r="A269" s="269">
        <v>322</v>
      </c>
      <c r="B269" s="270"/>
      <c r="C269" s="271"/>
      <c r="D269" s="131" t="s">
        <v>170</v>
      </c>
      <c r="E269" s="96">
        <v>0</v>
      </c>
      <c r="F269" s="96">
        <f>F270</f>
        <v>77.88</v>
      </c>
      <c r="G269" s="95"/>
    </row>
    <row r="270" spans="1:7" ht="24.95" customHeight="1" x14ac:dyDescent="0.25">
      <c r="A270" s="269">
        <v>3222</v>
      </c>
      <c r="B270" s="270"/>
      <c r="C270" s="271"/>
      <c r="D270" s="131" t="s">
        <v>172</v>
      </c>
      <c r="E270" s="96">
        <v>0</v>
      </c>
      <c r="F270" s="96">
        <v>77.88</v>
      </c>
      <c r="G270" s="95"/>
    </row>
    <row r="271" spans="1:7" s="80" customFormat="1" ht="24.95" customHeight="1" x14ac:dyDescent="0.25">
      <c r="A271" s="278" t="s">
        <v>85</v>
      </c>
      <c r="B271" s="279"/>
      <c r="C271" s="280"/>
      <c r="D271" s="77" t="s">
        <v>51</v>
      </c>
      <c r="E271" s="78">
        <f>E272</f>
        <v>85883.6</v>
      </c>
      <c r="F271" s="78">
        <f t="shared" ref="F271" si="26">F272</f>
        <v>94500.98</v>
      </c>
      <c r="G271" s="78">
        <f t="shared" ref="G271" si="27">(F271/E271)*100</f>
        <v>110.03378992031074</v>
      </c>
    </row>
    <row r="272" spans="1:7" ht="24.95" customHeight="1" x14ac:dyDescent="0.25">
      <c r="A272" s="272">
        <v>3</v>
      </c>
      <c r="B272" s="273"/>
      <c r="C272" s="274"/>
      <c r="D272" s="36" t="s">
        <v>19</v>
      </c>
      <c r="E272" s="57">
        <v>85883.6</v>
      </c>
      <c r="F272" s="57">
        <f>F273</f>
        <v>94500.98</v>
      </c>
      <c r="G272" s="57"/>
    </row>
    <row r="273" spans="1:7" ht="24.95" customHeight="1" x14ac:dyDescent="0.25">
      <c r="A273" s="275">
        <v>32</v>
      </c>
      <c r="B273" s="276"/>
      <c r="C273" s="277"/>
      <c r="D273" s="66" t="s">
        <v>29</v>
      </c>
      <c r="E273" s="57">
        <f>E274</f>
        <v>0</v>
      </c>
      <c r="F273" s="57">
        <f>F274</f>
        <v>94500.98</v>
      </c>
      <c r="G273" s="78" t="e">
        <f t="shared" ref="G273" si="28">(F273/E273)*100</f>
        <v>#DIV/0!</v>
      </c>
    </row>
    <row r="274" spans="1:7" ht="24.95" customHeight="1" x14ac:dyDescent="0.25">
      <c r="A274" s="269">
        <v>322</v>
      </c>
      <c r="B274" s="270"/>
      <c r="C274" s="271"/>
      <c r="D274" s="131" t="s">
        <v>170</v>
      </c>
      <c r="E274" s="57">
        <f>E275</f>
        <v>0</v>
      </c>
      <c r="F274" s="57">
        <f>F275</f>
        <v>94500.98</v>
      </c>
      <c r="G274" s="58"/>
    </row>
    <row r="275" spans="1:7" ht="24.95" customHeight="1" x14ac:dyDescent="0.25">
      <c r="A275" s="269">
        <v>3222</v>
      </c>
      <c r="B275" s="270"/>
      <c r="C275" s="271"/>
      <c r="D275" s="131" t="s">
        <v>172</v>
      </c>
      <c r="E275" s="57">
        <v>0</v>
      </c>
      <c r="F275" s="57">
        <v>94500.98</v>
      </c>
      <c r="G275" s="58"/>
    </row>
    <row r="276" spans="1:7" s="80" customFormat="1" ht="24.95" customHeight="1" x14ac:dyDescent="0.25">
      <c r="A276" s="278" t="s">
        <v>101</v>
      </c>
      <c r="B276" s="279"/>
      <c r="C276" s="280"/>
      <c r="D276" s="77" t="s">
        <v>56</v>
      </c>
      <c r="E276" s="78">
        <f>E277</f>
        <v>5735.57</v>
      </c>
      <c r="F276" s="78">
        <f>F277</f>
        <v>7618.39</v>
      </c>
      <c r="G276" s="78">
        <f t="shared" ref="G276" si="29">(F276/E276)*100</f>
        <v>132.8270773436642</v>
      </c>
    </row>
    <row r="277" spans="1:7" ht="24.95" customHeight="1" x14ac:dyDescent="0.25">
      <c r="A277" s="272">
        <v>3</v>
      </c>
      <c r="B277" s="273"/>
      <c r="C277" s="274"/>
      <c r="D277" s="66" t="s">
        <v>19</v>
      </c>
      <c r="E277" s="57">
        <v>5735.57</v>
      </c>
      <c r="F277" s="57">
        <f>F278</f>
        <v>7618.39</v>
      </c>
      <c r="G277" s="57"/>
    </row>
    <row r="278" spans="1:7" ht="24.95" customHeight="1" x14ac:dyDescent="0.25">
      <c r="A278" s="275">
        <v>32</v>
      </c>
      <c r="B278" s="276"/>
      <c r="C278" s="277"/>
      <c r="D278" s="66" t="s">
        <v>29</v>
      </c>
      <c r="E278" s="57">
        <v>0</v>
      </c>
      <c r="F278" s="57">
        <f>F279</f>
        <v>7618.39</v>
      </c>
      <c r="G278" s="78" t="e">
        <f t="shared" ref="G278" si="30">(F278/E278)*100</f>
        <v>#DIV/0!</v>
      </c>
    </row>
    <row r="279" spans="1:7" ht="24.95" customHeight="1" x14ac:dyDescent="0.25">
      <c r="A279" s="269">
        <v>322</v>
      </c>
      <c r="B279" s="270"/>
      <c r="C279" s="271"/>
      <c r="D279" s="131" t="s">
        <v>170</v>
      </c>
      <c r="E279" s="57"/>
      <c r="F279" s="57">
        <f>F280</f>
        <v>7618.39</v>
      </c>
      <c r="G279" s="58"/>
    </row>
    <row r="280" spans="1:7" ht="24.95" customHeight="1" x14ac:dyDescent="0.25">
      <c r="A280" s="269">
        <v>3222</v>
      </c>
      <c r="B280" s="270"/>
      <c r="C280" s="271"/>
      <c r="D280" s="131" t="s">
        <v>172</v>
      </c>
      <c r="E280" s="57"/>
      <c r="F280" s="57">
        <v>7618.39</v>
      </c>
      <c r="G280" s="58"/>
    </row>
    <row r="281" spans="1:7" ht="30" customHeight="1" x14ac:dyDescent="0.25">
      <c r="A281" s="281" t="s">
        <v>80</v>
      </c>
      <c r="B281" s="282"/>
      <c r="C281" s="283"/>
      <c r="D281" s="65" t="s">
        <v>100</v>
      </c>
      <c r="E281" s="72">
        <f>E282+E295+E305</f>
        <v>78809.78</v>
      </c>
      <c r="F281" s="72">
        <f>F282+F295+F305</f>
        <v>80680.37999999999</v>
      </c>
      <c r="G281" s="72"/>
    </row>
    <row r="282" spans="1:7" s="80" customFormat="1" ht="24.95" customHeight="1" x14ac:dyDescent="0.25">
      <c r="A282" s="278" t="s">
        <v>86</v>
      </c>
      <c r="B282" s="279"/>
      <c r="C282" s="280"/>
      <c r="D282" s="77" t="s">
        <v>17</v>
      </c>
      <c r="E282" s="78">
        <f>E283</f>
        <v>28216.030000000002</v>
      </c>
      <c r="F282" s="78">
        <f>F283</f>
        <v>12102.06</v>
      </c>
      <c r="G282" s="78">
        <f t="shared" ref="G282" si="31">(F282/E282)*100</f>
        <v>42.890725591091297</v>
      </c>
    </row>
    <row r="283" spans="1:7" ht="24.95" customHeight="1" x14ac:dyDescent="0.25">
      <c r="A283" s="272">
        <v>3</v>
      </c>
      <c r="B283" s="273"/>
      <c r="C283" s="274"/>
      <c r="D283" s="36" t="s">
        <v>19</v>
      </c>
      <c r="E283" s="57">
        <f>E284+E291</f>
        <v>28216.030000000002</v>
      </c>
      <c r="F283" s="57">
        <f>F284+F291</f>
        <v>12102.06</v>
      </c>
      <c r="G283" s="57"/>
    </row>
    <row r="284" spans="1:7" ht="24.95" customHeight="1" x14ac:dyDescent="0.25">
      <c r="A284" s="275">
        <v>31</v>
      </c>
      <c r="B284" s="276"/>
      <c r="C284" s="277"/>
      <c r="D284" s="37" t="s">
        <v>20</v>
      </c>
      <c r="E284" s="57">
        <v>27376.65</v>
      </c>
      <c r="F284" s="57">
        <f>F285+F287+F289</f>
        <v>11406.21</v>
      </c>
      <c r="G284" s="78">
        <f t="shared" ref="G284" si="32">(F284/E284)*100</f>
        <v>41.664009292590578</v>
      </c>
    </row>
    <row r="285" spans="1:7" ht="24.95" customHeight="1" x14ac:dyDescent="0.25">
      <c r="A285" s="269">
        <v>311</v>
      </c>
      <c r="B285" s="270"/>
      <c r="C285" s="271"/>
      <c r="D285" s="131" t="s">
        <v>160</v>
      </c>
      <c r="E285" s="57"/>
      <c r="F285" s="57">
        <f>F286</f>
        <v>8902.33</v>
      </c>
      <c r="G285" s="58"/>
    </row>
    <row r="286" spans="1:7" ht="24.95" customHeight="1" x14ac:dyDescent="0.25">
      <c r="A286" s="269">
        <v>3111</v>
      </c>
      <c r="B286" s="270"/>
      <c r="C286" s="271"/>
      <c r="D286" s="131" t="s">
        <v>161</v>
      </c>
      <c r="E286" s="57"/>
      <c r="F286" s="57">
        <v>8902.33</v>
      </c>
      <c r="G286" s="58"/>
    </row>
    <row r="287" spans="1:7" ht="24.95" customHeight="1" x14ac:dyDescent="0.25">
      <c r="A287" s="269">
        <v>312</v>
      </c>
      <c r="B287" s="270"/>
      <c r="C287" s="271"/>
      <c r="D287" s="131" t="s">
        <v>162</v>
      </c>
      <c r="E287" s="57"/>
      <c r="F287" s="57">
        <f>F288</f>
        <v>1035</v>
      </c>
      <c r="G287" s="58"/>
    </row>
    <row r="288" spans="1:7" ht="24.95" customHeight="1" x14ac:dyDescent="0.25">
      <c r="A288" s="269">
        <v>3121</v>
      </c>
      <c r="B288" s="270"/>
      <c r="C288" s="271"/>
      <c r="D288" s="131" t="s">
        <v>162</v>
      </c>
      <c r="E288" s="57"/>
      <c r="F288" s="57">
        <v>1035</v>
      </c>
      <c r="G288" s="58"/>
    </row>
    <row r="289" spans="1:7" ht="24.95" customHeight="1" x14ac:dyDescent="0.25">
      <c r="A289" s="269">
        <v>313</v>
      </c>
      <c r="B289" s="270"/>
      <c r="C289" s="271"/>
      <c r="D289" s="131" t="s">
        <v>163</v>
      </c>
      <c r="E289" s="57"/>
      <c r="F289" s="57">
        <f>F290</f>
        <v>1468.88</v>
      </c>
      <c r="G289" s="58"/>
    </row>
    <row r="290" spans="1:7" ht="24.95" customHeight="1" x14ac:dyDescent="0.25">
      <c r="A290" s="269">
        <v>3132</v>
      </c>
      <c r="B290" s="270"/>
      <c r="C290" s="271"/>
      <c r="D290" s="131" t="s">
        <v>164</v>
      </c>
      <c r="E290" s="57"/>
      <c r="F290" s="57">
        <v>1468.88</v>
      </c>
      <c r="G290" s="58"/>
    </row>
    <row r="291" spans="1:7" ht="24.95" customHeight="1" x14ac:dyDescent="0.25">
      <c r="A291" s="275">
        <v>32</v>
      </c>
      <c r="B291" s="276"/>
      <c r="C291" s="277"/>
      <c r="D291" s="66" t="s">
        <v>103</v>
      </c>
      <c r="E291" s="57">
        <v>839.38</v>
      </c>
      <c r="F291" s="57">
        <f>F292</f>
        <v>695.84999999999991</v>
      </c>
      <c r="G291" s="78">
        <f t="shared" ref="G291" si="33">(F291/E291)*100</f>
        <v>82.900474159498671</v>
      </c>
    </row>
    <row r="292" spans="1:7" ht="24.95" customHeight="1" x14ac:dyDescent="0.25">
      <c r="A292" s="269">
        <v>321</v>
      </c>
      <c r="B292" s="270"/>
      <c r="C292" s="271"/>
      <c r="D292" s="131" t="s">
        <v>165</v>
      </c>
      <c r="E292" s="57"/>
      <c r="F292" s="57">
        <f>F293+F294</f>
        <v>695.84999999999991</v>
      </c>
      <c r="G292" s="58"/>
    </row>
    <row r="293" spans="1:7" ht="24.95" customHeight="1" x14ac:dyDescent="0.25">
      <c r="A293" s="269">
        <v>3211</v>
      </c>
      <c r="B293" s="270"/>
      <c r="C293" s="271"/>
      <c r="D293" s="131" t="s">
        <v>166</v>
      </c>
      <c r="E293" s="57"/>
      <c r="F293" s="57">
        <v>15.93</v>
      </c>
      <c r="G293" s="58"/>
    </row>
    <row r="294" spans="1:7" ht="24.95" customHeight="1" x14ac:dyDescent="0.25">
      <c r="A294" s="269">
        <v>3212</v>
      </c>
      <c r="B294" s="270"/>
      <c r="C294" s="271"/>
      <c r="D294" s="131" t="s">
        <v>167</v>
      </c>
      <c r="E294" s="57"/>
      <c r="F294" s="57">
        <v>679.92</v>
      </c>
      <c r="G294" s="58"/>
    </row>
    <row r="295" spans="1:7" s="80" customFormat="1" ht="24.95" customHeight="1" x14ac:dyDescent="0.25">
      <c r="A295" s="278" t="s">
        <v>85</v>
      </c>
      <c r="B295" s="279"/>
      <c r="C295" s="280"/>
      <c r="D295" s="77" t="s">
        <v>51</v>
      </c>
      <c r="E295" s="78">
        <f>E296</f>
        <v>0</v>
      </c>
      <c r="F295" s="78">
        <f>F296</f>
        <v>0</v>
      </c>
      <c r="G295" s="78" t="e">
        <f t="shared" ref="G295" si="34">(F295/E295)*100</f>
        <v>#DIV/0!</v>
      </c>
    </row>
    <row r="296" spans="1:7" ht="24.95" customHeight="1" x14ac:dyDescent="0.25">
      <c r="A296" s="272">
        <v>3</v>
      </c>
      <c r="B296" s="273"/>
      <c r="C296" s="274"/>
      <c r="D296" s="64" t="s">
        <v>19</v>
      </c>
      <c r="E296" s="57">
        <v>0</v>
      </c>
      <c r="F296" s="57">
        <v>0</v>
      </c>
      <c r="G296" s="57"/>
    </row>
    <row r="297" spans="1:7" ht="24.95" customHeight="1" x14ac:dyDescent="0.25">
      <c r="A297" s="275">
        <v>31</v>
      </c>
      <c r="B297" s="276"/>
      <c r="C297" s="277"/>
      <c r="D297" s="64" t="s">
        <v>20</v>
      </c>
      <c r="E297" s="57">
        <v>0</v>
      </c>
      <c r="F297" s="57">
        <v>0</v>
      </c>
      <c r="G297" s="78" t="e">
        <f t="shared" ref="G297" si="35">(F297/E297)*100</f>
        <v>#DIV/0!</v>
      </c>
    </row>
    <row r="298" spans="1:7" ht="24.95" customHeight="1" x14ac:dyDescent="0.25">
      <c r="A298" s="269">
        <v>311</v>
      </c>
      <c r="B298" s="270"/>
      <c r="C298" s="271"/>
      <c r="D298" s="131" t="s">
        <v>160</v>
      </c>
      <c r="E298" s="57"/>
      <c r="F298" s="57">
        <v>0</v>
      </c>
      <c r="G298" s="78"/>
    </row>
    <row r="299" spans="1:7" ht="24.95" customHeight="1" x14ac:dyDescent="0.25">
      <c r="A299" s="269">
        <v>3111</v>
      </c>
      <c r="B299" s="270"/>
      <c r="C299" s="271"/>
      <c r="D299" s="131" t="s">
        <v>161</v>
      </c>
      <c r="E299" s="57"/>
      <c r="F299" s="57">
        <v>0</v>
      </c>
      <c r="G299" s="78"/>
    </row>
    <row r="300" spans="1:7" ht="24.95" customHeight="1" x14ac:dyDescent="0.25">
      <c r="A300" s="269">
        <v>313</v>
      </c>
      <c r="B300" s="270"/>
      <c r="C300" s="271"/>
      <c r="D300" s="131" t="s">
        <v>163</v>
      </c>
      <c r="E300" s="57"/>
      <c r="F300" s="57">
        <v>0</v>
      </c>
      <c r="G300" s="58"/>
    </row>
    <row r="301" spans="1:7" ht="24.95" customHeight="1" x14ac:dyDescent="0.25">
      <c r="A301" s="269">
        <v>3132</v>
      </c>
      <c r="B301" s="270"/>
      <c r="C301" s="271"/>
      <c r="D301" s="131" t="s">
        <v>164</v>
      </c>
      <c r="E301" s="57"/>
      <c r="F301" s="57">
        <v>0</v>
      </c>
      <c r="G301" s="58"/>
    </row>
    <row r="302" spans="1:7" ht="24.95" customHeight="1" x14ac:dyDescent="0.25">
      <c r="A302" s="275">
        <v>32</v>
      </c>
      <c r="B302" s="276"/>
      <c r="C302" s="277"/>
      <c r="D302" s="66" t="s">
        <v>103</v>
      </c>
      <c r="E302" s="57">
        <v>0</v>
      </c>
      <c r="F302" s="57">
        <v>0</v>
      </c>
      <c r="G302" s="78" t="e">
        <f t="shared" ref="G302" si="36">(F302/E302)*100</f>
        <v>#DIV/0!</v>
      </c>
    </row>
    <row r="303" spans="1:7" ht="24.95" customHeight="1" x14ac:dyDescent="0.25">
      <c r="A303" s="269">
        <v>321</v>
      </c>
      <c r="B303" s="270"/>
      <c r="C303" s="271"/>
      <c r="D303" s="131" t="s">
        <v>165</v>
      </c>
      <c r="E303" s="57"/>
      <c r="F303" s="57">
        <v>0</v>
      </c>
      <c r="G303" s="58"/>
    </row>
    <row r="304" spans="1:7" ht="24.95" customHeight="1" x14ac:dyDescent="0.25">
      <c r="A304" s="269">
        <v>3212</v>
      </c>
      <c r="B304" s="270"/>
      <c r="C304" s="271"/>
      <c r="D304" s="131" t="s">
        <v>167</v>
      </c>
      <c r="E304" s="57"/>
      <c r="F304" s="57">
        <v>0</v>
      </c>
      <c r="G304" s="58"/>
    </row>
    <row r="305" spans="1:7" s="80" customFormat="1" ht="24.95" customHeight="1" x14ac:dyDescent="0.25">
      <c r="A305" s="278" t="s">
        <v>101</v>
      </c>
      <c r="B305" s="279"/>
      <c r="C305" s="280"/>
      <c r="D305" s="77" t="s">
        <v>56</v>
      </c>
      <c r="E305" s="78">
        <f>E306</f>
        <v>50593.75</v>
      </c>
      <c r="F305" s="78">
        <f>F306</f>
        <v>68578.319999999992</v>
      </c>
      <c r="G305" s="78">
        <f t="shared" ref="G305" si="37">(F305/E305)*100</f>
        <v>135.54701914762197</v>
      </c>
    </row>
    <row r="306" spans="1:7" ht="24.95" customHeight="1" x14ac:dyDescent="0.25">
      <c r="A306" s="272">
        <v>3</v>
      </c>
      <c r="B306" s="273"/>
      <c r="C306" s="274"/>
      <c r="D306" s="64" t="s">
        <v>19</v>
      </c>
      <c r="E306" s="57">
        <f>E307+E314</f>
        <v>50593.75</v>
      </c>
      <c r="F306" s="57">
        <f>F307+F314</f>
        <v>68578.319999999992</v>
      </c>
      <c r="G306" s="57"/>
    </row>
    <row r="307" spans="1:7" ht="24.95" customHeight="1" x14ac:dyDescent="0.25">
      <c r="A307" s="275">
        <v>31</v>
      </c>
      <c r="B307" s="276"/>
      <c r="C307" s="277"/>
      <c r="D307" s="64" t="s">
        <v>20</v>
      </c>
      <c r="E307" s="57">
        <v>44929.95</v>
      </c>
      <c r="F307" s="57">
        <f>F308+F310+F312</f>
        <v>64635.17</v>
      </c>
      <c r="G307" s="78">
        <f t="shared" ref="G307" si="38">(F307/E307)*100</f>
        <v>143.85764951886216</v>
      </c>
    </row>
    <row r="308" spans="1:7" ht="24.95" customHeight="1" x14ac:dyDescent="0.25">
      <c r="A308" s="269">
        <v>311</v>
      </c>
      <c r="B308" s="270"/>
      <c r="C308" s="271"/>
      <c r="D308" s="131" t="s">
        <v>160</v>
      </c>
      <c r="E308" s="57"/>
      <c r="F308" s="57">
        <f>F309</f>
        <v>50446.54</v>
      </c>
      <c r="G308" s="58"/>
    </row>
    <row r="309" spans="1:7" ht="24.95" customHeight="1" x14ac:dyDescent="0.25">
      <c r="A309" s="269">
        <v>3111</v>
      </c>
      <c r="B309" s="270"/>
      <c r="C309" s="271"/>
      <c r="D309" s="131" t="s">
        <v>161</v>
      </c>
      <c r="E309" s="57"/>
      <c r="F309" s="57">
        <v>50446.54</v>
      </c>
      <c r="G309" s="58"/>
    </row>
    <row r="310" spans="1:7" ht="24.95" customHeight="1" x14ac:dyDescent="0.25">
      <c r="A310" s="269">
        <v>312</v>
      </c>
      <c r="B310" s="270"/>
      <c r="C310" s="271"/>
      <c r="D310" s="131" t="s">
        <v>162</v>
      </c>
      <c r="E310" s="57"/>
      <c r="F310" s="57">
        <f>F311</f>
        <v>5865</v>
      </c>
      <c r="G310" s="58"/>
    </row>
    <row r="311" spans="1:7" ht="24.95" customHeight="1" x14ac:dyDescent="0.25">
      <c r="A311" s="269">
        <v>3121</v>
      </c>
      <c r="B311" s="270"/>
      <c r="C311" s="271"/>
      <c r="D311" s="131" t="s">
        <v>162</v>
      </c>
      <c r="E311" s="57"/>
      <c r="F311" s="57">
        <v>5865</v>
      </c>
      <c r="G311" s="58"/>
    </row>
    <row r="312" spans="1:7" ht="24.95" customHeight="1" x14ac:dyDescent="0.25">
      <c r="A312" s="269">
        <v>313</v>
      </c>
      <c r="B312" s="270"/>
      <c r="C312" s="271"/>
      <c r="D312" s="131" t="s">
        <v>163</v>
      </c>
      <c r="E312" s="57"/>
      <c r="F312" s="57">
        <f>F313</f>
        <v>8323.6299999999992</v>
      </c>
      <c r="G312" s="58"/>
    </row>
    <row r="313" spans="1:7" ht="24.95" customHeight="1" x14ac:dyDescent="0.25">
      <c r="A313" s="269">
        <v>3132</v>
      </c>
      <c r="B313" s="270"/>
      <c r="C313" s="271"/>
      <c r="D313" s="131" t="s">
        <v>164</v>
      </c>
      <c r="E313" s="57"/>
      <c r="F313" s="57">
        <v>8323.6299999999992</v>
      </c>
      <c r="G313" s="58"/>
    </row>
    <row r="314" spans="1:7" ht="24.95" customHeight="1" x14ac:dyDescent="0.25">
      <c r="A314" s="275">
        <v>32</v>
      </c>
      <c r="B314" s="276"/>
      <c r="C314" s="277"/>
      <c r="D314" s="66" t="s">
        <v>103</v>
      </c>
      <c r="E314" s="57">
        <v>5663.8</v>
      </c>
      <c r="F314" s="57">
        <f>F315</f>
        <v>3943.15</v>
      </c>
      <c r="G314" s="78">
        <f t="shared" ref="G314:G327" si="39">(F314/E314)*100</f>
        <v>69.620219640524027</v>
      </c>
    </row>
    <row r="315" spans="1:7" ht="24.95" customHeight="1" x14ac:dyDescent="0.25">
      <c r="A315" s="269">
        <v>321</v>
      </c>
      <c r="B315" s="270"/>
      <c r="C315" s="271"/>
      <c r="D315" s="131" t="s">
        <v>165</v>
      </c>
      <c r="E315" s="57"/>
      <c r="F315" s="57">
        <f>F316+F317</f>
        <v>3943.15</v>
      </c>
      <c r="G315" s="78"/>
    </row>
    <row r="316" spans="1:7" ht="24.95" customHeight="1" x14ac:dyDescent="0.25">
      <c r="A316" s="269">
        <v>3211</v>
      </c>
      <c r="B316" s="270"/>
      <c r="C316" s="271"/>
      <c r="D316" s="131" t="s">
        <v>166</v>
      </c>
      <c r="E316" s="57">
        <v>0</v>
      </c>
      <c r="F316" s="57">
        <v>90.27</v>
      </c>
      <c r="G316" s="78"/>
    </row>
    <row r="317" spans="1:7" ht="24.95" customHeight="1" x14ac:dyDescent="0.25">
      <c r="A317" s="269">
        <v>3212</v>
      </c>
      <c r="B317" s="270"/>
      <c r="C317" s="271"/>
      <c r="D317" s="131" t="s">
        <v>167</v>
      </c>
      <c r="E317" s="57">
        <v>0</v>
      </c>
      <c r="F317" s="57">
        <v>3852.88</v>
      </c>
      <c r="G317" s="78"/>
    </row>
    <row r="318" spans="1:7" ht="24.95" customHeight="1" x14ac:dyDescent="0.25">
      <c r="A318" s="269">
        <v>3237</v>
      </c>
      <c r="B318" s="270"/>
      <c r="C318" s="271"/>
      <c r="D318" s="131" t="s">
        <v>180</v>
      </c>
      <c r="E318" s="57">
        <v>0</v>
      </c>
      <c r="F318" s="57">
        <v>0</v>
      </c>
      <c r="G318" s="78"/>
    </row>
    <row r="319" spans="1:7" ht="24.95" customHeight="1" x14ac:dyDescent="0.25">
      <c r="A319" s="281" t="s">
        <v>81</v>
      </c>
      <c r="B319" s="282"/>
      <c r="C319" s="283"/>
      <c r="D319" s="65" t="s">
        <v>82</v>
      </c>
      <c r="E319" s="72">
        <f>E320</f>
        <v>0</v>
      </c>
      <c r="F319" s="72">
        <f t="shared" ref="F319:F320" si="40">F320</f>
        <v>0</v>
      </c>
      <c r="G319" s="72"/>
    </row>
    <row r="320" spans="1:7" s="80" customFormat="1" ht="24.95" customHeight="1" x14ac:dyDescent="0.25">
      <c r="A320" s="278" t="s">
        <v>86</v>
      </c>
      <c r="B320" s="279"/>
      <c r="C320" s="280"/>
      <c r="D320" s="77" t="s">
        <v>17</v>
      </c>
      <c r="E320" s="78">
        <f>E321</f>
        <v>0</v>
      </c>
      <c r="F320" s="78">
        <f t="shared" si="40"/>
        <v>0</v>
      </c>
      <c r="G320" s="78" t="e">
        <f t="shared" si="39"/>
        <v>#DIV/0!</v>
      </c>
    </row>
    <row r="321" spans="1:7" ht="24.95" customHeight="1" x14ac:dyDescent="0.25">
      <c r="A321" s="272">
        <v>3</v>
      </c>
      <c r="B321" s="273"/>
      <c r="C321" s="274"/>
      <c r="D321" s="36" t="s">
        <v>19</v>
      </c>
      <c r="E321" s="57">
        <v>0</v>
      </c>
      <c r="F321" s="57">
        <f t="shared" ref="F321" si="41">F322+F323</f>
        <v>0</v>
      </c>
      <c r="G321" s="57"/>
    </row>
    <row r="322" spans="1:7" ht="24.95" customHeight="1" x14ac:dyDescent="0.25">
      <c r="A322" s="275">
        <v>31</v>
      </c>
      <c r="B322" s="276"/>
      <c r="C322" s="277"/>
      <c r="D322" s="36" t="s">
        <v>20</v>
      </c>
      <c r="E322" s="57">
        <v>0</v>
      </c>
      <c r="F322" s="57">
        <v>0</v>
      </c>
      <c r="G322" s="78" t="e">
        <f t="shared" si="39"/>
        <v>#DIV/0!</v>
      </c>
    </row>
    <row r="323" spans="1:7" ht="24.95" customHeight="1" x14ac:dyDescent="0.25">
      <c r="A323" s="275">
        <v>32</v>
      </c>
      <c r="B323" s="276"/>
      <c r="C323" s="277"/>
      <c r="D323" s="66" t="s">
        <v>103</v>
      </c>
      <c r="E323" s="57">
        <v>0</v>
      </c>
      <c r="F323" s="57">
        <v>0</v>
      </c>
      <c r="G323" s="78" t="e">
        <f t="shared" si="39"/>
        <v>#DIV/0!</v>
      </c>
    </row>
    <row r="324" spans="1:7" ht="24.95" customHeight="1" x14ac:dyDescent="0.25">
      <c r="A324" s="281" t="s">
        <v>83</v>
      </c>
      <c r="B324" s="282"/>
      <c r="C324" s="283"/>
      <c r="D324" s="65" t="s">
        <v>84</v>
      </c>
      <c r="E324" s="72">
        <f>E326</f>
        <v>0</v>
      </c>
      <c r="F324" s="72">
        <f>F326</f>
        <v>0</v>
      </c>
      <c r="G324" s="72"/>
    </row>
    <row r="325" spans="1:7" s="80" customFormat="1" ht="24.95" customHeight="1" x14ac:dyDescent="0.25">
      <c r="A325" s="278" t="s">
        <v>86</v>
      </c>
      <c r="B325" s="279"/>
      <c r="C325" s="280"/>
      <c r="D325" s="77" t="s">
        <v>17</v>
      </c>
      <c r="E325" s="78">
        <f>E326</f>
        <v>0</v>
      </c>
      <c r="F325" s="78">
        <f>F326</f>
        <v>0</v>
      </c>
      <c r="G325" s="78" t="e">
        <f t="shared" si="39"/>
        <v>#DIV/0!</v>
      </c>
    </row>
    <row r="326" spans="1:7" ht="24.95" customHeight="1" x14ac:dyDescent="0.25">
      <c r="A326" s="272">
        <v>3</v>
      </c>
      <c r="B326" s="273"/>
      <c r="C326" s="274"/>
      <c r="D326" s="36" t="s">
        <v>19</v>
      </c>
      <c r="E326" s="57">
        <v>0</v>
      </c>
      <c r="F326" s="57">
        <v>0</v>
      </c>
      <c r="G326" s="57"/>
    </row>
    <row r="327" spans="1:7" ht="24.95" customHeight="1" x14ac:dyDescent="0.25">
      <c r="A327" s="275">
        <v>31</v>
      </c>
      <c r="B327" s="276"/>
      <c r="C327" s="277"/>
      <c r="D327" s="36" t="s">
        <v>20</v>
      </c>
      <c r="E327" s="57">
        <v>0</v>
      </c>
      <c r="F327" s="57">
        <v>0</v>
      </c>
      <c r="G327" s="78" t="e">
        <f t="shared" si="39"/>
        <v>#DIV/0!</v>
      </c>
    </row>
    <row r="328" spans="1:7" ht="24.95" customHeight="1" x14ac:dyDescent="0.25">
      <c r="A328" s="269">
        <v>311</v>
      </c>
      <c r="B328" s="270"/>
      <c r="C328" s="271"/>
      <c r="D328" s="131" t="s">
        <v>160</v>
      </c>
      <c r="E328" s="57"/>
      <c r="F328" s="57">
        <v>0</v>
      </c>
      <c r="G328" s="58"/>
    </row>
    <row r="329" spans="1:7" ht="24.95" customHeight="1" x14ac:dyDescent="0.25">
      <c r="A329" s="269">
        <v>3111</v>
      </c>
      <c r="B329" s="270"/>
      <c r="C329" s="271"/>
      <c r="D329" s="131" t="s">
        <v>161</v>
      </c>
      <c r="E329" s="57"/>
      <c r="F329" s="57">
        <v>0</v>
      </c>
      <c r="G329" s="58"/>
    </row>
    <row r="330" spans="1:7" ht="24.95" customHeight="1" x14ac:dyDescent="0.25">
      <c r="A330" s="269">
        <v>313</v>
      </c>
      <c r="B330" s="270"/>
      <c r="C330" s="271"/>
      <c r="D330" s="131" t="s">
        <v>163</v>
      </c>
      <c r="E330" s="57"/>
      <c r="F330" s="57">
        <v>0</v>
      </c>
      <c r="G330" s="58"/>
    </row>
    <row r="331" spans="1:7" ht="24.95" customHeight="1" x14ac:dyDescent="0.25">
      <c r="A331" s="269">
        <v>3132</v>
      </c>
      <c r="B331" s="270"/>
      <c r="C331" s="271"/>
      <c r="D331" s="131" t="s">
        <v>164</v>
      </c>
      <c r="E331" s="57"/>
      <c r="F331" s="57">
        <v>0</v>
      </c>
      <c r="G331" s="58"/>
    </row>
    <row r="332" spans="1:7" ht="24.95" customHeight="1" x14ac:dyDescent="0.25">
      <c r="A332" s="275">
        <v>32</v>
      </c>
      <c r="B332" s="276"/>
      <c r="C332" s="277"/>
      <c r="D332" s="66" t="s">
        <v>103</v>
      </c>
      <c r="E332" s="57">
        <v>0</v>
      </c>
      <c r="F332" s="57">
        <v>0</v>
      </c>
      <c r="G332" s="78" t="e">
        <f t="shared" ref="G332" si="42">(F332/E332)*100</f>
        <v>#DIV/0!</v>
      </c>
    </row>
    <row r="333" spans="1:7" ht="24.95" customHeight="1" x14ac:dyDescent="0.25">
      <c r="A333" s="269">
        <v>321</v>
      </c>
      <c r="B333" s="270"/>
      <c r="C333" s="271"/>
      <c r="D333" s="131" t="s">
        <v>165</v>
      </c>
      <c r="E333" s="57"/>
      <c r="F333" s="57">
        <v>0</v>
      </c>
      <c r="G333" s="58"/>
    </row>
    <row r="334" spans="1:7" ht="24.95" customHeight="1" x14ac:dyDescent="0.25">
      <c r="A334" s="269">
        <v>3212</v>
      </c>
      <c r="B334" s="270"/>
      <c r="C334" s="271"/>
      <c r="D334" s="131" t="s">
        <v>167</v>
      </c>
      <c r="E334" s="57"/>
      <c r="F334" s="57">
        <v>0</v>
      </c>
      <c r="G334" s="58"/>
    </row>
  </sheetData>
  <mergeCells count="325">
    <mergeCell ref="A58:C58"/>
    <mergeCell ref="A48:C48"/>
    <mergeCell ref="A49:C49"/>
    <mergeCell ref="A50:C50"/>
    <mergeCell ref="A52:C52"/>
    <mergeCell ref="A51:C51"/>
    <mergeCell ref="A1:J1"/>
    <mergeCell ref="A6:D6"/>
    <mergeCell ref="A55:C55"/>
    <mergeCell ref="A56:C56"/>
    <mergeCell ref="A44:C44"/>
    <mergeCell ref="A45:C45"/>
    <mergeCell ref="A53:C53"/>
    <mergeCell ref="A54:C54"/>
    <mergeCell ref="A37:C37"/>
    <mergeCell ref="A38:C38"/>
    <mergeCell ref="A39:C39"/>
    <mergeCell ref="A3:G3"/>
    <mergeCell ref="A5:C5"/>
    <mergeCell ref="A40:C40"/>
    <mergeCell ref="A12:C12"/>
    <mergeCell ref="A13:C13"/>
    <mergeCell ref="A14:C14"/>
    <mergeCell ref="A36:C36"/>
    <mergeCell ref="A16:C16"/>
    <mergeCell ref="A17:C17"/>
    <mergeCell ref="A19:C19"/>
    <mergeCell ref="A22:C22"/>
    <mergeCell ref="A28:C28"/>
    <mergeCell ref="A21:C21"/>
    <mergeCell ref="A261:C261"/>
    <mergeCell ref="A187:C187"/>
    <mergeCell ref="A188:C188"/>
    <mergeCell ref="A190:C190"/>
    <mergeCell ref="A194:C194"/>
    <mergeCell ref="A193:C193"/>
    <mergeCell ref="A176:C176"/>
    <mergeCell ref="A195:C195"/>
    <mergeCell ref="A178:C178"/>
    <mergeCell ref="A179:C179"/>
    <mergeCell ref="A173:C173"/>
    <mergeCell ref="A174:C174"/>
    <mergeCell ref="A162:C162"/>
    <mergeCell ref="A160:C160"/>
    <mergeCell ref="A175:C175"/>
    <mergeCell ref="A184:C184"/>
    <mergeCell ref="A57:C57"/>
    <mergeCell ref="A186:C186"/>
    <mergeCell ref="A262:C262"/>
    <mergeCell ref="A213:C213"/>
    <mergeCell ref="A100:C100"/>
    <mergeCell ref="A104:C104"/>
    <mergeCell ref="A105:C105"/>
    <mergeCell ref="A106:C106"/>
    <mergeCell ref="A149:C149"/>
    <mergeCell ref="A146:C146"/>
    <mergeCell ref="A141:C141"/>
    <mergeCell ref="A249:C249"/>
    <mergeCell ref="A250:C250"/>
    <mergeCell ref="A242:C242"/>
    <mergeCell ref="A243:C243"/>
    <mergeCell ref="A244:C244"/>
    <mergeCell ref="A245:C245"/>
    <mergeCell ref="A211:C211"/>
    <mergeCell ref="A161:C161"/>
    <mergeCell ref="A181:C181"/>
    <mergeCell ref="A182:C182"/>
    <mergeCell ref="A183:C183"/>
    <mergeCell ref="A207:C207"/>
    <mergeCell ref="A198:C198"/>
    <mergeCell ref="A199:C199"/>
    <mergeCell ref="A151:C151"/>
    <mergeCell ref="A7:C7"/>
    <mergeCell ref="A8:C8"/>
    <mergeCell ref="A93:C93"/>
    <mergeCell ref="A103:C103"/>
    <mergeCell ref="A133:C133"/>
    <mergeCell ref="A129:C129"/>
    <mergeCell ref="A130:C130"/>
    <mergeCell ref="A138:C138"/>
    <mergeCell ref="A23:C23"/>
    <mergeCell ref="A24:C24"/>
    <mergeCell ref="A26:C26"/>
    <mergeCell ref="A27:C27"/>
    <mergeCell ref="A29:C29"/>
    <mergeCell ref="A30:C30"/>
    <mergeCell ref="A31:C31"/>
    <mergeCell ref="A32:C32"/>
    <mergeCell ref="A33:C33"/>
    <mergeCell ref="A66:C66"/>
    <mergeCell ref="A18:C18"/>
    <mergeCell ref="A109:C109"/>
    <mergeCell ref="A111:C111"/>
    <mergeCell ref="A74:C74"/>
    <mergeCell ref="A59:C59"/>
    <mergeCell ref="A9:C9"/>
    <mergeCell ref="A10:C10"/>
    <mergeCell ref="A139:C139"/>
    <mergeCell ref="A11:C11"/>
    <mergeCell ref="A60:C60"/>
    <mergeCell ref="A46:C46"/>
    <mergeCell ref="A47:C47"/>
    <mergeCell ref="A34:C34"/>
    <mergeCell ref="A35:C35"/>
    <mergeCell ref="A25:C25"/>
    <mergeCell ref="A43:C43"/>
    <mergeCell ref="A41:C41"/>
    <mergeCell ref="A42:C42"/>
    <mergeCell ref="A69:C69"/>
    <mergeCell ref="A70:C70"/>
    <mergeCell ref="A71:C71"/>
    <mergeCell ref="A20:C20"/>
    <mergeCell ref="A85:C85"/>
    <mergeCell ref="A67:C67"/>
    <mergeCell ref="A68:C68"/>
    <mergeCell ref="A75:C75"/>
    <mergeCell ref="A78:C78"/>
    <mergeCell ref="A120:C120"/>
    <mergeCell ref="A72:C72"/>
    <mergeCell ref="A15:C15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63:C163"/>
    <mergeCell ref="A314:C314"/>
    <mergeCell ref="A316:C316"/>
    <mergeCell ref="A317:C317"/>
    <mergeCell ref="A331:C331"/>
    <mergeCell ref="A81:C81"/>
    <mergeCell ref="A89:C89"/>
    <mergeCell ref="A90:C90"/>
    <mergeCell ref="A95:C95"/>
    <mergeCell ref="A97:C97"/>
    <mergeCell ref="A99:C99"/>
    <mergeCell ref="A123:C123"/>
    <mergeCell ref="A124:C124"/>
    <mergeCell ref="A125:C125"/>
    <mergeCell ref="A82:C82"/>
    <mergeCell ref="A83:C83"/>
    <mergeCell ref="A101:C101"/>
    <mergeCell ref="A102:C102"/>
    <mergeCell ref="A121:C121"/>
    <mergeCell ref="A122:C122"/>
    <mergeCell ref="A128:C128"/>
    <mergeCell ref="A131:C131"/>
    <mergeCell ref="A132:C132"/>
    <mergeCell ref="A140:C140"/>
    <mergeCell ref="A231:C231"/>
    <mergeCell ref="A237:C237"/>
    <mergeCell ref="A226:C226"/>
    <mergeCell ref="A227:C227"/>
    <mergeCell ref="A223:C223"/>
    <mergeCell ref="A224:C224"/>
    <mergeCell ref="A210:C210"/>
    <mergeCell ref="A212:C212"/>
    <mergeCell ref="A214:C214"/>
    <mergeCell ref="A216:C216"/>
    <mergeCell ref="A217:C217"/>
    <mergeCell ref="A215:C215"/>
    <mergeCell ref="A221:C221"/>
    <mergeCell ref="A222:C222"/>
    <mergeCell ref="A264:C264"/>
    <mergeCell ref="A302:C302"/>
    <mergeCell ref="A272:C272"/>
    <mergeCell ref="A278:C278"/>
    <mergeCell ref="A281:C281"/>
    <mergeCell ref="A282:C282"/>
    <mergeCell ref="A297:C297"/>
    <mergeCell ref="A295:C295"/>
    <mergeCell ref="A296:C296"/>
    <mergeCell ref="A285:C285"/>
    <mergeCell ref="A286:C286"/>
    <mergeCell ref="A293:C293"/>
    <mergeCell ref="A265:C265"/>
    <mergeCell ref="A271:C271"/>
    <mergeCell ref="A283:C283"/>
    <mergeCell ref="A291:C291"/>
    <mergeCell ref="A273:C273"/>
    <mergeCell ref="A276:C276"/>
    <mergeCell ref="A277:C277"/>
    <mergeCell ref="A284:C284"/>
    <mergeCell ref="A248:C248"/>
    <mergeCell ref="A247:C247"/>
    <mergeCell ref="A258:C258"/>
    <mergeCell ref="A268:C268"/>
    <mergeCell ref="A246:C246"/>
    <mergeCell ref="A234:C234"/>
    <mergeCell ref="A235:C235"/>
    <mergeCell ref="A266:C266"/>
    <mergeCell ref="A218:C218"/>
    <mergeCell ref="A236:C236"/>
    <mergeCell ref="A241:C241"/>
    <mergeCell ref="A225:C225"/>
    <mergeCell ref="A238:C238"/>
    <mergeCell ref="A230:C230"/>
    <mergeCell ref="A251:C251"/>
    <mergeCell ref="A219:C219"/>
    <mergeCell ref="A220:C220"/>
    <mergeCell ref="A240:C240"/>
    <mergeCell ref="A229:C229"/>
    <mergeCell ref="A232:C232"/>
    <mergeCell ref="A233:C233"/>
    <mergeCell ref="A267:C267"/>
    <mergeCell ref="A228:C228"/>
    <mergeCell ref="A263:C263"/>
    <mergeCell ref="A329:C329"/>
    <mergeCell ref="A330:C330"/>
    <mergeCell ref="A308:C308"/>
    <mergeCell ref="A309:C309"/>
    <mergeCell ref="A300:C300"/>
    <mergeCell ref="A301:C301"/>
    <mergeCell ref="A289:C289"/>
    <mergeCell ref="A290:C290"/>
    <mergeCell ref="A292:C292"/>
    <mergeCell ref="A294:C294"/>
    <mergeCell ref="A303:C303"/>
    <mergeCell ref="A304:C304"/>
    <mergeCell ref="A324:C324"/>
    <mergeCell ref="A325:C325"/>
    <mergeCell ref="A326:C326"/>
    <mergeCell ref="A322:C322"/>
    <mergeCell ref="A327:C327"/>
    <mergeCell ref="A319:C319"/>
    <mergeCell ref="A320:C320"/>
    <mergeCell ref="A321:C321"/>
    <mergeCell ref="A323:C323"/>
    <mergeCell ref="A305:C305"/>
    <mergeCell ref="A306:C306"/>
    <mergeCell ref="A307:C307"/>
    <mergeCell ref="A334:C334"/>
    <mergeCell ref="A333:C333"/>
    <mergeCell ref="A252:C252"/>
    <mergeCell ref="A253:C253"/>
    <mergeCell ref="A256:C256"/>
    <mergeCell ref="A257:C257"/>
    <mergeCell ref="A254:C254"/>
    <mergeCell ref="A255:C255"/>
    <mergeCell ref="A259:C259"/>
    <mergeCell ref="A260:C260"/>
    <mergeCell ref="A298:C298"/>
    <mergeCell ref="A299:C299"/>
    <mergeCell ref="A312:C312"/>
    <mergeCell ref="A313:C313"/>
    <mergeCell ref="A315:C315"/>
    <mergeCell ref="A318:C318"/>
    <mergeCell ref="A269:C269"/>
    <mergeCell ref="A270:C270"/>
    <mergeCell ref="A279:C279"/>
    <mergeCell ref="A280:C280"/>
    <mergeCell ref="A274:C274"/>
    <mergeCell ref="A275:C275"/>
    <mergeCell ref="A328:C328"/>
    <mergeCell ref="A332:C332"/>
    <mergeCell ref="A147:C147"/>
    <mergeCell ref="A86:C86"/>
    <mergeCell ref="A87:C87"/>
    <mergeCell ref="A88:C88"/>
    <mergeCell ref="A126:C126"/>
    <mergeCell ref="A136:C136"/>
    <mergeCell ref="A137:C137"/>
    <mergeCell ref="A134:C134"/>
    <mergeCell ref="A110:C110"/>
    <mergeCell ref="A107:C107"/>
    <mergeCell ref="A108:C108"/>
    <mergeCell ref="A142:C142"/>
    <mergeCell ref="A143:C143"/>
    <mergeCell ref="A144:C144"/>
    <mergeCell ref="A113:C113"/>
    <mergeCell ref="A114:C114"/>
    <mergeCell ref="A116:C116"/>
    <mergeCell ref="A91:C91"/>
    <mergeCell ref="A154:C154"/>
    <mergeCell ref="A203:C203"/>
    <mergeCell ref="A200:C200"/>
    <mergeCell ref="A202:C202"/>
    <mergeCell ref="A201:C201"/>
    <mergeCell ref="A209:C209"/>
    <mergeCell ref="A197:C197"/>
    <mergeCell ref="A76:C76"/>
    <mergeCell ref="A77:C77"/>
    <mergeCell ref="A79:C79"/>
    <mergeCell ref="A80:C80"/>
    <mergeCell ref="A135:C135"/>
    <mergeCell ref="A145:C145"/>
    <mergeCell ref="A204:C204"/>
    <mergeCell ref="A205:C205"/>
    <mergeCell ref="A157:C157"/>
    <mergeCell ref="A158:C158"/>
    <mergeCell ref="A189:C189"/>
    <mergeCell ref="A180:C180"/>
    <mergeCell ref="A185:C185"/>
    <mergeCell ref="A196:C196"/>
    <mergeCell ref="A177:C177"/>
    <mergeCell ref="A192:C192"/>
    <mergeCell ref="A159:C159"/>
    <mergeCell ref="A206:C206"/>
    <mergeCell ref="A208:C208"/>
    <mergeCell ref="A287:C287"/>
    <mergeCell ref="A288:C288"/>
    <mergeCell ref="A310:C310"/>
    <mergeCell ref="A311:C311"/>
    <mergeCell ref="A61:C61"/>
    <mergeCell ref="A62:C62"/>
    <mergeCell ref="A63:C63"/>
    <mergeCell ref="A64:C64"/>
    <mergeCell ref="A65:C65"/>
    <mergeCell ref="A73:C73"/>
    <mergeCell ref="A155:C155"/>
    <mergeCell ref="A156:C156"/>
    <mergeCell ref="A117:C117"/>
    <mergeCell ref="A118:C118"/>
    <mergeCell ref="A119:C119"/>
    <mergeCell ref="A127:C127"/>
    <mergeCell ref="A112:C112"/>
    <mergeCell ref="A115:C115"/>
    <mergeCell ref="A148:C148"/>
    <mergeCell ref="A150:C150"/>
    <mergeCell ref="A152:C152"/>
    <mergeCell ref="A153:C153"/>
  </mergeCells>
  <pageMargins left="0.70866141732283461" right="0.70866141732283461" top="0.74803149606299213" bottom="0.74803149606299213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zoomScale="150" zoomScaleNormal="150" workbookViewId="0">
      <pane xSplit="1" topLeftCell="B1" activePane="topRight" state="frozen"/>
      <selection activeCell="K22" sqref="K22"/>
      <selection pane="topRight" activeCell="D56" sqref="D56"/>
    </sheetView>
  </sheetViews>
  <sheetFormatPr defaultRowHeight="14.25" x14ac:dyDescent="0.2"/>
  <cols>
    <col min="1" max="1" width="11.140625" style="197" customWidth="1"/>
    <col min="2" max="2" width="52.5703125" style="198" customWidth="1"/>
    <col min="3" max="3" width="24.7109375" style="199" customWidth="1"/>
    <col min="4" max="4" width="25.7109375" style="201" customWidth="1"/>
    <col min="5" max="5" width="13.42578125" style="201" customWidth="1"/>
    <col min="6" max="7" width="0" style="201" hidden="1" customWidth="1"/>
    <col min="8" max="8" width="10.42578125" style="201" customWidth="1"/>
    <col min="9" max="16384" width="9.140625" style="201"/>
  </cols>
  <sheetData>
    <row r="1" spans="1:8" s="151" customFormat="1" ht="15" x14ac:dyDescent="0.25">
      <c r="A1" s="150"/>
      <c r="B1" s="296"/>
      <c r="C1" s="296"/>
      <c r="D1" s="296"/>
      <c r="E1" s="296"/>
    </row>
    <row r="2" spans="1:8" s="151" customFormat="1" ht="24.75" customHeight="1" x14ac:dyDescent="0.35">
      <c r="A2" s="297" t="s">
        <v>207</v>
      </c>
      <c r="B2" s="298"/>
      <c r="C2" s="298"/>
      <c r="D2" s="298"/>
      <c r="E2" s="298"/>
      <c r="F2" s="152"/>
      <c r="G2" s="152"/>
      <c r="H2" s="152"/>
    </row>
    <row r="3" spans="1:8" s="151" customFormat="1" ht="20.25" customHeight="1" x14ac:dyDescent="0.25">
      <c r="A3" s="152"/>
      <c r="B3" s="299" t="s">
        <v>208</v>
      </c>
      <c r="C3" s="299"/>
      <c r="D3" s="299"/>
      <c r="E3" s="299"/>
      <c r="F3" s="152"/>
      <c r="G3" s="152"/>
      <c r="H3" s="152"/>
    </row>
    <row r="4" spans="1:8" s="151" customFormat="1" ht="20.25" customHeight="1" x14ac:dyDescent="0.25">
      <c r="A4" s="152"/>
      <c r="B4" s="152"/>
      <c r="C4" s="153"/>
      <c r="D4" s="152"/>
      <c r="E4" s="152"/>
      <c r="F4" s="152"/>
      <c r="G4" s="152"/>
      <c r="H4" s="152"/>
    </row>
    <row r="5" spans="1:8" s="151" customFormat="1" ht="18" customHeight="1" x14ac:dyDescent="0.3">
      <c r="A5" s="154" t="s">
        <v>233</v>
      </c>
      <c r="B5" s="155"/>
      <c r="C5" s="156"/>
      <c r="D5" s="155"/>
      <c r="E5" s="157"/>
    </row>
    <row r="6" spans="1:8" s="151" customFormat="1" ht="15" customHeight="1" x14ac:dyDescent="0.25">
      <c r="A6" s="158" t="s">
        <v>234</v>
      </c>
      <c r="C6" s="159"/>
      <c r="E6" s="160"/>
    </row>
    <row r="7" spans="1:8" s="151" customFormat="1" ht="16.5" customHeight="1" x14ac:dyDescent="0.25">
      <c r="A7" s="161"/>
      <c r="C7" s="159"/>
      <c r="E7" s="160"/>
    </row>
    <row r="8" spans="1:8" s="151" customFormat="1" ht="8.25" customHeight="1" x14ac:dyDescent="0.25">
      <c r="A8" s="162"/>
      <c r="B8" s="162"/>
      <c r="C8" s="163"/>
      <c r="D8" s="162"/>
      <c r="E8" s="164"/>
    </row>
    <row r="9" spans="1:8" s="151" customFormat="1" ht="15.75" customHeight="1" x14ac:dyDescent="0.25">
      <c r="A9" s="162"/>
      <c r="B9" s="162">
        <v>1</v>
      </c>
      <c r="C9" s="165">
        <v>2</v>
      </c>
      <c r="D9" s="166" t="s">
        <v>133</v>
      </c>
      <c r="E9" s="166" t="s">
        <v>206</v>
      </c>
      <c r="F9" s="162"/>
      <c r="G9" s="162"/>
    </row>
    <row r="10" spans="1:8" s="160" customFormat="1" ht="43.5" x14ac:dyDescent="0.25">
      <c r="A10" s="167" t="s">
        <v>131</v>
      </c>
      <c r="B10" s="167" t="s">
        <v>209</v>
      </c>
      <c r="C10" s="168" t="s">
        <v>205</v>
      </c>
      <c r="D10" s="167" t="s">
        <v>218</v>
      </c>
      <c r="E10" s="169" t="s">
        <v>210</v>
      </c>
      <c r="F10" s="170" t="s">
        <v>129</v>
      </c>
      <c r="G10" s="170" t="s">
        <v>130</v>
      </c>
    </row>
    <row r="11" spans="1:8" s="151" customFormat="1" ht="14.25" customHeight="1" x14ac:dyDescent="0.25">
      <c r="A11" s="171"/>
      <c r="B11" s="171"/>
      <c r="C11" s="172"/>
      <c r="D11" s="173"/>
      <c r="E11" s="173"/>
      <c r="F11" s="174">
        <f>SUM(F12:F18)</f>
        <v>0</v>
      </c>
      <c r="G11" s="174">
        <f>SUM(G12:G18)</f>
        <v>0</v>
      </c>
    </row>
    <row r="12" spans="1:8" s="151" customFormat="1" ht="14.25" customHeight="1" x14ac:dyDescent="0.25">
      <c r="A12" s="175">
        <v>1</v>
      </c>
      <c r="B12" s="175" t="s">
        <v>211</v>
      </c>
      <c r="C12" s="176">
        <f>C13+C14</f>
        <v>0</v>
      </c>
      <c r="D12" s="176">
        <f>D13+D14</f>
        <v>0</v>
      </c>
      <c r="E12" s="173" t="e">
        <f>D12/C12*100</f>
        <v>#DIV/0!</v>
      </c>
      <c r="F12" s="151">
        <v>0</v>
      </c>
      <c r="G12" s="151">
        <v>0</v>
      </c>
    </row>
    <row r="13" spans="1:8" s="151" customFormat="1" ht="14.25" customHeight="1" x14ac:dyDescent="0.25">
      <c r="A13" s="177"/>
      <c r="B13" s="178" t="s">
        <v>212</v>
      </c>
      <c r="C13" s="179">
        <v>0</v>
      </c>
      <c r="D13" s="180">
        <v>0</v>
      </c>
      <c r="E13" s="173" t="e">
        <f t="shared" ref="E13:E50" si="0">D13/C13*100</f>
        <v>#DIV/0!</v>
      </c>
    </row>
    <row r="14" spans="1:8" s="151" customFormat="1" ht="14.25" customHeight="1" x14ac:dyDescent="0.25">
      <c r="A14" s="177"/>
      <c r="B14" s="181" t="s">
        <v>132</v>
      </c>
      <c r="C14" s="179">
        <v>0</v>
      </c>
      <c r="D14" s="180">
        <v>0</v>
      </c>
      <c r="E14" s="173" t="e">
        <f t="shared" si="0"/>
        <v>#DIV/0!</v>
      </c>
    </row>
    <row r="15" spans="1:8" s="206" customFormat="1" ht="14.25" customHeight="1" x14ac:dyDescent="0.25">
      <c r="A15" s="202"/>
      <c r="B15" s="203" t="s">
        <v>221</v>
      </c>
      <c r="C15" s="204">
        <f>C13-C14</f>
        <v>0</v>
      </c>
      <c r="D15" s="204">
        <f>D13-D14</f>
        <v>0</v>
      </c>
      <c r="E15" s="205"/>
    </row>
    <row r="16" spans="1:8" s="151" customFormat="1" ht="14.25" customHeight="1" x14ac:dyDescent="0.25">
      <c r="A16" s="177"/>
      <c r="B16" s="178"/>
      <c r="C16" s="179"/>
      <c r="D16" s="182"/>
      <c r="E16" s="173"/>
    </row>
    <row r="17" spans="1:5" s="151" customFormat="1" ht="14.25" customHeight="1" x14ac:dyDescent="0.25">
      <c r="A17" s="183">
        <v>3</v>
      </c>
      <c r="B17" s="184" t="s">
        <v>213</v>
      </c>
      <c r="C17" s="185">
        <f>C19+C18</f>
        <v>0</v>
      </c>
      <c r="D17" s="185">
        <f>D19+D18</f>
        <v>0</v>
      </c>
      <c r="E17" s="173" t="e">
        <f t="shared" si="0"/>
        <v>#DIV/0!</v>
      </c>
    </row>
    <row r="18" spans="1:5" s="151" customFormat="1" ht="14.25" customHeight="1" x14ac:dyDescent="0.25">
      <c r="A18" s="177"/>
      <c r="B18" s="186" t="s">
        <v>212</v>
      </c>
      <c r="C18" s="179">
        <v>0</v>
      </c>
      <c r="D18" s="182">
        <v>0</v>
      </c>
      <c r="E18" s="173" t="e">
        <f t="shared" si="0"/>
        <v>#DIV/0!</v>
      </c>
    </row>
    <row r="19" spans="1:5" s="151" customFormat="1" ht="20.100000000000001" customHeight="1" x14ac:dyDescent="0.25">
      <c r="A19" s="183"/>
      <c r="B19" s="181" t="s">
        <v>132</v>
      </c>
      <c r="C19" s="179">
        <v>0</v>
      </c>
      <c r="D19" s="179">
        <v>0</v>
      </c>
      <c r="E19" s="173" t="e">
        <f t="shared" si="0"/>
        <v>#DIV/0!</v>
      </c>
    </row>
    <row r="20" spans="1:5" s="206" customFormat="1" ht="20.100000000000001" customHeight="1" x14ac:dyDescent="0.25">
      <c r="A20" s="207"/>
      <c r="B20" s="208" t="s">
        <v>221</v>
      </c>
      <c r="C20" s="204">
        <v>0</v>
      </c>
      <c r="D20" s="204">
        <v>0</v>
      </c>
      <c r="E20" s="205"/>
    </row>
    <row r="21" spans="1:5" s="190" customFormat="1" ht="20.100000000000001" customHeight="1" x14ac:dyDescent="0.25">
      <c r="A21" s="187"/>
      <c r="B21" s="188" t="s">
        <v>219</v>
      </c>
      <c r="C21" s="189">
        <v>0</v>
      </c>
      <c r="D21" s="189">
        <v>0</v>
      </c>
      <c r="E21" s="173" t="e">
        <f t="shared" si="0"/>
        <v>#DIV/0!</v>
      </c>
    </row>
    <row r="22" spans="1:5" s="151" customFormat="1" ht="14.25" customHeight="1" x14ac:dyDescent="0.25">
      <c r="A22" s="177"/>
      <c r="B22" s="178"/>
      <c r="C22" s="179"/>
      <c r="D22" s="182"/>
      <c r="E22" s="173"/>
    </row>
    <row r="23" spans="1:5" s="151" customFormat="1" ht="14.25" customHeight="1" x14ac:dyDescent="0.25">
      <c r="A23" s="183">
        <v>4</v>
      </c>
      <c r="B23" s="184" t="s">
        <v>214</v>
      </c>
      <c r="C23" s="185">
        <f>C25+C24</f>
        <v>0</v>
      </c>
      <c r="D23" s="185">
        <f>D25+D24</f>
        <v>0</v>
      </c>
      <c r="E23" s="173" t="e">
        <f t="shared" si="0"/>
        <v>#DIV/0!</v>
      </c>
    </row>
    <row r="24" spans="1:5" s="151" customFormat="1" ht="14.25" customHeight="1" x14ac:dyDescent="0.25">
      <c r="A24" s="177"/>
      <c r="B24" s="186" t="s">
        <v>212</v>
      </c>
      <c r="C24" s="179">
        <v>0</v>
      </c>
      <c r="D24" s="182">
        <v>0</v>
      </c>
      <c r="E24" s="173" t="e">
        <f t="shared" si="0"/>
        <v>#DIV/0!</v>
      </c>
    </row>
    <row r="25" spans="1:5" s="151" customFormat="1" ht="14.25" customHeight="1" x14ac:dyDescent="0.25">
      <c r="A25" s="177"/>
      <c r="B25" s="181" t="s">
        <v>132</v>
      </c>
      <c r="C25" s="179">
        <v>0</v>
      </c>
      <c r="D25" s="182">
        <v>0</v>
      </c>
      <c r="E25" s="173" t="e">
        <f t="shared" si="0"/>
        <v>#DIV/0!</v>
      </c>
    </row>
    <row r="26" spans="1:5" s="206" customFormat="1" ht="14.25" customHeight="1" x14ac:dyDescent="0.25">
      <c r="A26" s="202"/>
      <c r="B26" s="208" t="s">
        <v>221</v>
      </c>
      <c r="C26" s="204">
        <v>0</v>
      </c>
      <c r="D26" s="204">
        <v>0</v>
      </c>
      <c r="E26" s="205"/>
    </row>
    <row r="27" spans="1:5" s="190" customFormat="1" ht="14.25" customHeight="1" x14ac:dyDescent="0.25">
      <c r="A27" s="187"/>
      <c r="B27" s="188" t="s">
        <v>219</v>
      </c>
      <c r="C27" s="189">
        <v>0</v>
      </c>
      <c r="D27" s="189">
        <v>0</v>
      </c>
      <c r="E27" s="173" t="e">
        <f t="shared" si="0"/>
        <v>#DIV/0!</v>
      </c>
    </row>
    <row r="28" spans="1:5" s="151" customFormat="1" ht="14.25" customHeight="1" x14ac:dyDescent="0.25">
      <c r="A28" s="177"/>
      <c r="B28" s="178"/>
      <c r="C28" s="179"/>
      <c r="D28" s="182"/>
      <c r="E28" s="173"/>
    </row>
    <row r="29" spans="1:5" s="151" customFormat="1" ht="14.25" customHeight="1" x14ac:dyDescent="0.25">
      <c r="A29" s="183">
        <v>5</v>
      </c>
      <c r="B29" s="184" t="s">
        <v>215</v>
      </c>
      <c r="C29" s="185">
        <f>C31+C30</f>
        <v>0</v>
      </c>
      <c r="D29" s="185">
        <f>D31+D30</f>
        <v>0</v>
      </c>
      <c r="E29" s="173" t="e">
        <f t="shared" si="0"/>
        <v>#DIV/0!</v>
      </c>
    </row>
    <row r="30" spans="1:5" s="151" customFormat="1" ht="14.25" customHeight="1" x14ac:dyDescent="0.25">
      <c r="A30" s="177"/>
      <c r="B30" s="186" t="s">
        <v>212</v>
      </c>
      <c r="C30" s="179">
        <v>0</v>
      </c>
      <c r="D30" s="182">
        <v>0</v>
      </c>
      <c r="E30" s="173" t="e">
        <f t="shared" si="0"/>
        <v>#DIV/0!</v>
      </c>
    </row>
    <row r="31" spans="1:5" s="151" customFormat="1" ht="14.25" customHeight="1" x14ac:dyDescent="0.25">
      <c r="A31" s="177"/>
      <c r="B31" s="181" t="s">
        <v>132</v>
      </c>
      <c r="C31" s="179">
        <v>0</v>
      </c>
      <c r="D31" s="182">
        <v>0</v>
      </c>
      <c r="E31" s="173" t="e">
        <f t="shared" si="0"/>
        <v>#DIV/0!</v>
      </c>
    </row>
    <row r="32" spans="1:5" s="206" customFormat="1" ht="14.25" customHeight="1" x14ac:dyDescent="0.25">
      <c r="A32" s="202"/>
      <c r="B32" s="208" t="s">
        <v>221</v>
      </c>
      <c r="C32" s="204">
        <f>C30-C31</f>
        <v>0</v>
      </c>
      <c r="D32" s="204">
        <v>0</v>
      </c>
      <c r="E32" s="205"/>
    </row>
    <row r="33" spans="1:5" s="151" customFormat="1" ht="14.25" customHeight="1" x14ac:dyDescent="0.25">
      <c r="A33" s="177"/>
      <c r="B33" s="188" t="s">
        <v>219</v>
      </c>
      <c r="C33" s="189">
        <v>0</v>
      </c>
      <c r="D33" s="191">
        <v>0</v>
      </c>
      <c r="E33" s="173" t="e">
        <f t="shared" si="0"/>
        <v>#DIV/0!</v>
      </c>
    </row>
    <row r="34" spans="1:5" s="151" customFormat="1" ht="14.25" customHeight="1" x14ac:dyDescent="0.25">
      <c r="A34" s="177"/>
      <c r="B34" s="178"/>
      <c r="C34" s="179"/>
      <c r="D34" s="182"/>
      <c r="E34" s="173"/>
    </row>
    <row r="35" spans="1:5" s="190" customFormat="1" ht="14.25" customHeight="1" x14ac:dyDescent="0.25">
      <c r="A35" s="192">
        <v>6</v>
      </c>
      <c r="B35" s="193" t="s">
        <v>216</v>
      </c>
      <c r="C35" s="185">
        <f>C37+C36</f>
        <v>0</v>
      </c>
      <c r="D35" s="185">
        <f>D37+D36</f>
        <v>0</v>
      </c>
      <c r="E35" s="173" t="e">
        <f t="shared" si="0"/>
        <v>#DIV/0!</v>
      </c>
    </row>
    <row r="36" spans="1:5" s="151" customFormat="1" ht="14.25" customHeight="1" x14ac:dyDescent="0.25">
      <c r="A36" s="177"/>
      <c r="B36" s="186" t="s">
        <v>212</v>
      </c>
      <c r="C36" s="179">
        <v>0</v>
      </c>
      <c r="D36" s="182">
        <v>0</v>
      </c>
      <c r="E36" s="173" t="e">
        <f t="shared" si="0"/>
        <v>#DIV/0!</v>
      </c>
    </row>
    <row r="37" spans="1:5" s="151" customFormat="1" ht="14.25" customHeight="1" x14ac:dyDescent="0.25">
      <c r="A37" s="177"/>
      <c r="B37" s="181" t="s">
        <v>132</v>
      </c>
      <c r="C37" s="179">
        <v>0</v>
      </c>
      <c r="D37" s="182">
        <v>0</v>
      </c>
      <c r="E37" s="173" t="e">
        <f t="shared" si="0"/>
        <v>#DIV/0!</v>
      </c>
    </row>
    <row r="38" spans="1:5" s="206" customFormat="1" ht="14.25" customHeight="1" x14ac:dyDescent="0.25">
      <c r="A38" s="202"/>
      <c r="B38" s="208" t="s">
        <v>221</v>
      </c>
      <c r="C38" s="204">
        <f>C36-C37</f>
        <v>0</v>
      </c>
      <c r="D38" s="204">
        <f>D36-D37</f>
        <v>0</v>
      </c>
      <c r="E38" s="205"/>
    </row>
    <row r="39" spans="1:5" s="151" customFormat="1" ht="14.25" customHeight="1" x14ac:dyDescent="0.25">
      <c r="A39" s="177"/>
      <c r="B39" s="188" t="s">
        <v>219</v>
      </c>
      <c r="C39" s="189">
        <v>0</v>
      </c>
      <c r="D39" s="191">
        <v>0</v>
      </c>
      <c r="E39" s="173"/>
    </row>
    <row r="40" spans="1:5" s="151" customFormat="1" ht="14.25" customHeight="1" x14ac:dyDescent="0.25">
      <c r="A40" s="177"/>
      <c r="B40" s="178"/>
      <c r="C40" s="179"/>
      <c r="D40" s="182"/>
      <c r="E40" s="173"/>
    </row>
    <row r="41" spans="1:5" s="151" customFormat="1" ht="14.25" customHeight="1" x14ac:dyDescent="0.25">
      <c r="A41" s="183">
        <v>7</v>
      </c>
      <c r="B41" s="184" t="s">
        <v>56</v>
      </c>
      <c r="C41" s="185">
        <f>C42+C43</f>
        <v>0</v>
      </c>
      <c r="D41" s="220">
        <f>D43+D42</f>
        <v>0</v>
      </c>
      <c r="E41" s="173"/>
    </row>
    <row r="42" spans="1:5" s="151" customFormat="1" ht="14.25" customHeight="1" x14ac:dyDescent="0.25">
      <c r="A42" s="177"/>
      <c r="B42" s="186" t="s">
        <v>212</v>
      </c>
      <c r="C42" s="179">
        <v>0</v>
      </c>
      <c r="D42" s="182">
        <v>0</v>
      </c>
      <c r="E42" s="173"/>
    </row>
    <row r="43" spans="1:5" s="151" customFormat="1" ht="14.25" customHeight="1" x14ac:dyDescent="0.25">
      <c r="A43" s="177"/>
      <c r="B43" s="186" t="s">
        <v>132</v>
      </c>
      <c r="C43" s="179">
        <v>0</v>
      </c>
      <c r="D43" s="182">
        <v>0</v>
      </c>
      <c r="E43" s="173"/>
    </row>
    <row r="44" spans="1:5" s="151" customFormat="1" ht="14.25" customHeight="1" x14ac:dyDescent="0.25">
      <c r="A44" s="177"/>
      <c r="B44" s="208" t="s">
        <v>221</v>
      </c>
      <c r="C44" s="204">
        <v>0</v>
      </c>
      <c r="D44" s="182">
        <f>D42-D43</f>
        <v>0</v>
      </c>
      <c r="E44" s="173"/>
    </row>
    <row r="45" spans="1:5" s="151" customFormat="1" ht="14.25" customHeight="1" x14ac:dyDescent="0.25">
      <c r="A45" s="177"/>
      <c r="B45" s="188" t="s">
        <v>219</v>
      </c>
      <c r="C45" s="189">
        <v>0</v>
      </c>
      <c r="D45" s="191">
        <v>0</v>
      </c>
      <c r="E45" s="173" t="e">
        <f t="shared" si="0"/>
        <v>#DIV/0!</v>
      </c>
    </row>
    <row r="46" spans="1:5" s="151" customFormat="1" ht="14.25" customHeight="1" x14ac:dyDescent="0.25">
      <c r="A46" s="177"/>
      <c r="B46" s="178"/>
      <c r="C46" s="179"/>
      <c r="D46" s="182"/>
      <c r="E46" s="173"/>
    </row>
    <row r="47" spans="1:5" s="151" customFormat="1" ht="14.25" customHeight="1" x14ac:dyDescent="0.25">
      <c r="A47" s="177"/>
      <c r="B47" s="178"/>
      <c r="C47" s="179"/>
      <c r="D47" s="182"/>
      <c r="E47" s="173"/>
    </row>
    <row r="48" spans="1:5" s="151" customFormat="1" ht="14.25" customHeight="1" x14ac:dyDescent="0.25">
      <c r="A48" s="177"/>
      <c r="B48" s="194" t="s">
        <v>217</v>
      </c>
      <c r="C48" s="185">
        <f>C13+C18+C24+C30+C36+C42</f>
        <v>0</v>
      </c>
      <c r="D48" s="185">
        <f>D13+D18+D24+D30+D36+D42</f>
        <v>0</v>
      </c>
      <c r="E48" s="173" t="e">
        <f t="shared" si="0"/>
        <v>#DIV/0!</v>
      </c>
    </row>
    <row r="49" spans="1:5" s="190" customFormat="1" ht="14.25" customHeight="1" x14ac:dyDescent="0.25">
      <c r="A49" s="187"/>
      <c r="B49" s="194" t="s">
        <v>24</v>
      </c>
      <c r="C49" s="185">
        <f>C14+C19+C25+C31+C37+C44</f>
        <v>0</v>
      </c>
      <c r="D49" s="185">
        <f>D14+D19+D25+D31+D37+D43</f>
        <v>0</v>
      </c>
      <c r="E49" s="173" t="e">
        <f t="shared" si="0"/>
        <v>#DIV/0!</v>
      </c>
    </row>
    <row r="50" spans="1:5" s="151" customFormat="1" ht="14.25" customHeight="1" x14ac:dyDescent="0.25">
      <c r="A50" s="177"/>
      <c r="B50" s="194" t="s">
        <v>220</v>
      </c>
      <c r="C50" s="189">
        <f>C15+C21+C27+C33+C39+C45</f>
        <v>0</v>
      </c>
      <c r="D50" s="189">
        <v>0</v>
      </c>
      <c r="E50" s="173" t="e">
        <f t="shared" si="0"/>
        <v>#DIV/0!</v>
      </c>
    </row>
    <row r="51" spans="1:5" s="151" customFormat="1" ht="14.25" customHeight="1" x14ac:dyDescent="0.25">
      <c r="A51" s="177"/>
      <c r="B51" s="178"/>
      <c r="C51" s="179"/>
      <c r="D51" s="195"/>
      <c r="E51" s="173"/>
    </row>
    <row r="52" spans="1:5" s="151" customFormat="1" ht="15" x14ac:dyDescent="0.25">
      <c r="A52" s="177"/>
      <c r="B52" s="178"/>
      <c r="C52" s="179">
        <f>C49+C50</f>
        <v>0</v>
      </c>
      <c r="D52" s="196">
        <f>D49+D50</f>
        <v>0</v>
      </c>
      <c r="E52" s="173"/>
    </row>
    <row r="53" spans="1:5" x14ac:dyDescent="0.2">
      <c r="D53" s="200"/>
    </row>
  </sheetData>
  <mergeCells count="3">
    <mergeCell ref="B1:E1"/>
    <mergeCell ref="A2:E2"/>
    <mergeCell ref="B3:E3"/>
  </mergeCells>
  <pageMargins left="0.19685039370078741" right="0.19685039370078741" top="0" bottom="0" header="0.7086614173228347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POSEBNI DIO</vt:lpstr>
      <vt:lpstr>KONTROLNA TABLICA</vt:lpstr>
      <vt:lpstr>'KONTROLNA TABLICA'!Ispis_naslova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2024-03-25T12:31:28Z</cp:lastPrinted>
  <dcterms:created xsi:type="dcterms:W3CDTF">2022-08-12T12:51:27Z</dcterms:created>
  <dcterms:modified xsi:type="dcterms:W3CDTF">2024-03-26T11:14:40Z</dcterms:modified>
</cp:coreProperties>
</file>